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9"/>
  <workbookPr/>
  <mc:AlternateContent xmlns:mc="http://schemas.openxmlformats.org/markup-compatibility/2006">
    <mc:Choice Requires="x15">
      <x15ac:absPath xmlns:x15ac="http://schemas.microsoft.com/office/spreadsheetml/2010/11/ac" url="/Users/angelamilenagarciapinzon/Documents/Angelita/U Mayor Cundinamarca/"/>
    </mc:Choice>
  </mc:AlternateContent>
  <xr:revisionPtr revIDLastSave="0" documentId="13_ncr:1_{15F52244-0D40-194C-8BAE-8A796AA3AC27}" xr6:coauthVersionLast="47" xr6:coauthVersionMax="47" xr10:uidLastSave="{00000000-0000-0000-0000-000000000000}"/>
  <bookViews>
    <workbookView xWindow="0" yWindow="740" windowWidth="29040" windowHeight="15840" activeTab="1" xr2:uid="{00000000-000D-0000-FFFF-FFFF00000000}"/>
  </bookViews>
  <sheets>
    <sheet name="Listas" sheetId="3" state="hidden" r:id="rId1"/>
    <sheet name="Guía de Diligenciamiento" sheetId="2" r:id="rId2"/>
    <sheet name="1. Experiencia de Felicidad" sheetId="1" r:id="rId3"/>
    <sheet name="2. CoCreando con CIENCIA" sheetId="7" r:id="rId4"/>
    <sheet name="3. EducAcción" sheetId="6" r:id="rId5"/>
    <sheet name="4. Pensando en TIC" sheetId="5" r:id="rId6"/>
    <sheet name="5. Prosperando JUNTOS" sheetId="4" r:id="rId7"/>
    <sheet name="Metas Adicionales" sheetId="8" r:id="rId8"/>
  </sheets>
  <definedNames>
    <definedName name="_xlnm._FilterDatabase" localSheetId="2" hidden="1">'1. Experiencia de Felicidad'!$A$8:$AF$55</definedName>
    <definedName name="_xlnm._FilterDatabase" localSheetId="3" hidden="1">'2. CoCreando con CIENCIA'!$A$8:$AF$32</definedName>
    <definedName name="_xlnm._FilterDatabase" localSheetId="4" hidden="1">'3. EducAcción'!$A$8:$AF$65</definedName>
    <definedName name="_xlnm._FilterDatabase" localSheetId="5" hidden="1">'4. Pensando en TIC'!$A$8:$AF$22</definedName>
    <definedName name="_xlnm._FilterDatabase" localSheetId="6" hidden="1">'5. Prosperando JUNTOS'!$A$8:$AF$23</definedName>
    <definedName name="_xlnm._FilterDatabase" localSheetId="7" hidden="1">'Metas Adicionales'!$A$8:$AF$115</definedName>
    <definedName name="aaa" localSheetId="7">#REF!</definedName>
    <definedName name="aaa">#REF!</definedName>
    <definedName name="Acción_1" localSheetId="7">#REF!</definedName>
    <definedName name="Acción_1">#REF!</definedName>
    <definedName name="Acción_10" localSheetId="7">#REF!</definedName>
    <definedName name="Acción_10">#REF!</definedName>
    <definedName name="Acción_11" localSheetId="7">#REF!</definedName>
    <definedName name="Acción_11">#REF!</definedName>
    <definedName name="Acción_12" localSheetId="7">#REF!</definedName>
    <definedName name="Acción_12">#REF!</definedName>
    <definedName name="Acción_13" localSheetId="7">#REF!</definedName>
    <definedName name="Acción_13">#REF!</definedName>
    <definedName name="Acción_14" localSheetId="7">#REF!</definedName>
    <definedName name="Acción_14">#REF!</definedName>
    <definedName name="Acción_15" localSheetId="7">#REF!</definedName>
    <definedName name="Acción_15">#REF!</definedName>
    <definedName name="Acción_16" localSheetId="7">#REF!</definedName>
    <definedName name="Acción_16">#REF!</definedName>
    <definedName name="Acción_17" localSheetId="7">#REF!</definedName>
    <definedName name="Acción_17">#REF!</definedName>
    <definedName name="Acción_18" localSheetId="7">#REF!</definedName>
    <definedName name="Acción_18">#REF!</definedName>
    <definedName name="Acción_19" localSheetId="7">#REF!</definedName>
    <definedName name="Acción_19">#REF!</definedName>
    <definedName name="Acción_2" localSheetId="7">#REF!</definedName>
    <definedName name="Acción_2">#REF!</definedName>
    <definedName name="Acción_20" localSheetId="7">#REF!</definedName>
    <definedName name="Acción_20">#REF!</definedName>
    <definedName name="Acción_21" localSheetId="7">#REF!</definedName>
    <definedName name="Acción_21">#REF!</definedName>
    <definedName name="Acción_22" localSheetId="7">#REF!</definedName>
    <definedName name="Acción_22">#REF!</definedName>
    <definedName name="Acción_23" localSheetId="7">#REF!</definedName>
    <definedName name="Acción_23">#REF!</definedName>
    <definedName name="Acción_24" localSheetId="7">#REF!</definedName>
    <definedName name="Acción_24">#REF!</definedName>
    <definedName name="Acción_25" localSheetId="7">#REF!</definedName>
    <definedName name="Acción_25">#REF!</definedName>
    <definedName name="Acción_26" localSheetId="7">#REF!</definedName>
    <definedName name="Acción_26">#REF!</definedName>
    <definedName name="Acción_27" localSheetId="7">#REF!</definedName>
    <definedName name="Acción_27">#REF!</definedName>
    <definedName name="Acción_28" localSheetId="7">#REF!</definedName>
    <definedName name="Acción_28">#REF!</definedName>
    <definedName name="Acción_29" localSheetId="7">#REF!</definedName>
    <definedName name="Acción_29">#REF!</definedName>
    <definedName name="Acción_3" localSheetId="7">#REF!</definedName>
    <definedName name="Acción_3">#REF!</definedName>
    <definedName name="Acción_30" localSheetId="7">#REF!</definedName>
    <definedName name="Acción_30">#REF!</definedName>
    <definedName name="Acción_31" localSheetId="7">#REF!</definedName>
    <definedName name="Acción_31">#REF!</definedName>
    <definedName name="Acción_32" localSheetId="7">#REF!</definedName>
    <definedName name="Acción_32">#REF!</definedName>
    <definedName name="Acción_33" localSheetId="7">#REF!</definedName>
    <definedName name="Acción_33">#REF!</definedName>
    <definedName name="Acción_34" localSheetId="7">#REF!</definedName>
    <definedName name="Acción_34">#REF!</definedName>
    <definedName name="Acción_35" localSheetId="7">#REF!</definedName>
    <definedName name="Acción_35">#REF!</definedName>
    <definedName name="Acción_36" localSheetId="7">#REF!</definedName>
    <definedName name="Acción_36">#REF!</definedName>
    <definedName name="Acción_37" localSheetId="7">#REF!</definedName>
    <definedName name="Acción_37">#REF!</definedName>
    <definedName name="Acción_38" localSheetId="7">#REF!</definedName>
    <definedName name="Acción_38">#REF!</definedName>
    <definedName name="Acción_39" localSheetId="7">#REF!</definedName>
    <definedName name="Acción_39">#REF!</definedName>
    <definedName name="Acción_4" localSheetId="7">#REF!</definedName>
    <definedName name="Acción_4">#REF!</definedName>
    <definedName name="Acción_40" localSheetId="7">#REF!</definedName>
    <definedName name="Acción_40">#REF!</definedName>
    <definedName name="Acción_41" localSheetId="7">#REF!</definedName>
    <definedName name="Acción_41">#REF!</definedName>
    <definedName name="Acción_42" localSheetId="7">#REF!</definedName>
    <definedName name="Acción_42">#REF!</definedName>
    <definedName name="Acción_43" localSheetId="7">#REF!</definedName>
    <definedName name="Acción_43">#REF!</definedName>
    <definedName name="Acción_5" localSheetId="7">#REF!</definedName>
    <definedName name="Acción_5">#REF!</definedName>
    <definedName name="Acción_6" localSheetId="7">#REF!</definedName>
    <definedName name="Acción_6">#REF!</definedName>
    <definedName name="Acción_7" localSheetId="7">#REF!</definedName>
    <definedName name="Acción_7">#REF!</definedName>
    <definedName name="Acción_8" localSheetId="7">#REF!</definedName>
    <definedName name="Acción_8">#REF!</definedName>
    <definedName name="Acción_9" localSheetId="7">#REF!</definedName>
    <definedName name="Acción_9">#REF!</definedName>
    <definedName name="DH_1" localSheetId="7">#REF!</definedName>
    <definedName name="DH_1">#REF!</definedName>
    <definedName name="OPCIONES" localSheetId="7">#REF!</definedName>
    <definedName name="OPCIONES">#REF!</definedName>
    <definedName name="PC" localSheetId="7">#REF!</definedName>
    <definedName name="PC">#REF!</definedName>
    <definedName name="programas" localSheetId="7">#REF!</definedName>
    <definedName name="programas">#REF!</definedName>
    <definedName name="programas2" localSheetId="7">#REF!</definedName>
    <definedName name="programas2">#REF!</definedName>
    <definedName name="Rendicion" localSheetId="7">#REF!</definedName>
    <definedName name="Rendicion">#REF!</definedName>
    <definedName name="vgvvj" localSheetId="7">#REF!</definedName>
    <definedName name="vgvvj">#REF!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10" roundtripDataSignature="AMtx7mimoKYcYFBIDNZpptPx7ZYRQZ5BMw=="/>
    </ext>
  </extLst>
</workbook>
</file>

<file path=xl/calcChain.xml><?xml version="1.0" encoding="utf-8"?>
<calcChain xmlns="http://schemas.openxmlformats.org/spreadsheetml/2006/main">
  <c r="J77" i="8" l="1"/>
  <c r="AD62" i="8"/>
  <c r="O62" i="8"/>
  <c r="U34" i="8"/>
  <c r="X33" i="8"/>
  <c r="V33" i="8"/>
  <c r="U32" i="8"/>
  <c r="U31" i="8"/>
  <c r="Y30" i="8"/>
  <c r="X30" i="8"/>
  <c r="W30" i="8"/>
  <c r="U30" i="8" s="1"/>
  <c r="Y29" i="8"/>
  <c r="X29" i="8"/>
  <c r="U29" i="8" s="1"/>
  <c r="W29" i="8"/>
  <c r="U28" i="8"/>
  <c r="U17" i="6"/>
  <c r="U55" i="1"/>
  <c r="X54" i="1"/>
  <c r="V54" i="1"/>
  <c r="U53" i="1"/>
  <c r="U22" i="1"/>
  <c r="U33" i="8" l="1"/>
  <c r="U54" i="1"/>
  <c r="U47" i="6"/>
  <c r="U49" i="1"/>
  <c r="U55" i="6"/>
  <c r="U50" i="6"/>
  <c r="U49" i="6"/>
  <c r="U48" i="6"/>
  <c r="U46" i="6"/>
  <c r="U37"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Sandra Lida Alfaro Gutierrez</author>
  </authors>
  <commentList>
    <comment ref="U56" authorId="0" shapeId="0" xr:uid="{FBB7783E-9CA8-4FDF-9D40-748CCD4FED90}">
      <text>
        <r>
          <rPr>
            <b/>
            <sz val="9"/>
            <color indexed="81"/>
            <rFont val="Tahoma"/>
            <family val="2"/>
          </rPr>
          <t>Sandra Lida Alfaro Gutierrez:</t>
        </r>
        <r>
          <rPr>
            <sz val="9"/>
            <color indexed="81"/>
            <rFont val="Tahoma"/>
            <family val="2"/>
          </rPr>
          <t xml:space="preserve">
2 administrativo-comerciales + contratista desarrolladores del programa</t>
        </r>
      </text>
    </comment>
    <comment ref="U60" authorId="0" shapeId="0" xr:uid="{AA15FA0B-D559-440F-9617-4355022E1DA8}">
      <text>
        <r>
          <rPr>
            <b/>
            <sz val="9"/>
            <color indexed="81"/>
            <rFont val="Tahoma"/>
            <family val="2"/>
          </rPr>
          <t>Sandra Lida Alfaro Gutierrez:</t>
        </r>
        <r>
          <rPr>
            <sz val="9"/>
            <color indexed="81"/>
            <rFont val="Tahoma"/>
            <family val="2"/>
          </rPr>
          <t xml:space="preserve">
Solo se proyectan 2 asistentes de idiomas y la asistente del área</t>
        </r>
      </text>
    </comment>
    <comment ref="U61" authorId="0" shapeId="0" xr:uid="{2AC6AD8B-06F4-41E9-AEA8-52BC794B6A77}">
      <text>
        <r>
          <rPr>
            <b/>
            <sz val="9"/>
            <color indexed="81"/>
            <rFont val="Tahoma"/>
            <family val="2"/>
          </rPr>
          <t>Sandra Lida Alfaro Gutierrez:</t>
        </r>
        <r>
          <rPr>
            <sz val="9"/>
            <color indexed="81"/>
            <rFont val="Tahoma"/>
            <family val="2"/>
          </rPr>
          <t xml:space="preserve">
Valor calculado para el experto temático
Hay que incluir los costos asociados a la tecnología, LMS, soporte, etc.</t>
        </r>
      </text>
    </comment>
  </commentList>
</comments>
</file>

<file path=xl/sharedStrings.xml><?xml version="1.0" encoding="utf-8"?>
<sst xmlns="http://schemas.openxmlformats.org/spreadsheetml/2006/main" count="3850" uniqueCount="1793">
  <si>
    <t>Código: FODE-14</t>
  </si>
  <si>
    <t>OBJETIVO ESTRATÉGICO No. 1</t>
  </si>
  <si>
    <t>Elaboró / Actualizó</t>
  </si>
  <si>
    <t>Aprobó</t>
  </si>
  <si>
    <t xml:space="preserve">Supernumeraria Oficina de Aseguramiento de la Calidad </t>
  </si>
  <si>
    <t xml:space="preserve">Jefe Oficina de Aseguramiento de la Calidad </t>
  </si>
  <si>
    <t>ÉTICA - SERVICIO - SABER</t>
  </si>
  <si>
    <t>Versión: 04</t>
  </si>
  <si>
    <t xml:space="preserve">FORMATO FORMULACIÓN PLAN DE ACCIÓN ANUAL - PAA </t>
  </si>
  <si>
    <t>Fecha de Emisión: Noviembre 2024</t>
  </si>
  <si>
    <t>Noviembre de 2024</t>
  </si>
  <si>
    <t>Revisó</t>
  </si>
  <si>
    <t xml:space="preserve">Supernumeraria Oficina de Planeación y Desarrollo Institucional </t>
  </si>
  <si>
    <t>ID Elemento o iniciativa estratégica</t>
  </si>
  <si>
    <t>Elemento o Iniciativa Estratégica</t>
  </si>
  <si>
    <t xml:space="preserve">ID Meta </t>
  </si>
  <si>
    <t xml:space="preserve">Meta producto </t>
  </si>
  <si>
    <t>Responsable de la meta</t>
  </si>
  <si>
    <t>Tendencia de la Meta</t>
  </si>
  <si>
    <t>Indicador</t>
  </si>
  <si>
    <t>Unidad de Medida</t>
  </si>
  <si>
    <t xml:space="preserve">Línea base </t>
  </si>
  <si>
    <t>Detalle de la línea base</t>
  </si>
  <si>
    <t>Año de Línea base</t>
  </si>
  <si>
    <t>Periodo de la línea base</t>
  </si>
  <si>
    <t xml:space="preserve">Valor Esperado Cuatrienio </t>
  </si>
  <si>
    <t>Proyecto de inversión</t>
  </si>
  <si>
    <t>Presupuesto total programado</t>
  </si>
  <si>
    <t>Entregable o evidencia</t>
  </si>
  <si>
    <t>Fecha de inicio</t>
  </si>
  <si>
    <t>Final de finalización</t>
  </si>
  <si>
    <t>Responsable de la actividad</t>
  </si>
  <si>
    <t>Políticas MIPG asociadas</t>
  </si>
  <si>
    <t>Asociación a planes</t>
  </si>
  <si>
    <t>Actividad</t>
  </si>
  <si>
    <t>Apuesta o Estrategia</t>
  </si>
  <si>
    <t>GUÍA DE DILIGENCIAMIENTO DE LA MATRIZ PLAN DE ACCIÓN ANUAL</t>
  </si>
  <si>
    <t>Columna</t>
  </si>
  <si>
    <t>Descripción</t>
  </si>
  <si>
    <t>Opciones de respuesta</t>
  </si>
  <si>
    <t>Mega</t>
  </si>
  <si>
    <t xml:space="preserve">Funciones sustantivas, académicas o administrativas. Son los temas globales que recogen las apuestas del plan rectoral entrante. 
Por ejemplo: Docencia, Investigación, Internacionalización. 
</t>
  </si>
  <si>
    <t>1. Experiencia de Felicidad
2. CoCreando con CIENCIA
3. EducAcción
4. Pensando en TIC
5. Prosperando JUNTOS</t>
  </si>
  <si>
    <t>Objetivo Estratégico</t>
  </si>
  <si>
    <t>Resultado que se busca alcanzar en cumplimiento de la misión y visión. Por ejemplo: Desarrollar una oferta académica pertinente, flexible, innovadora, de alta calidad acorde con las aspiraciones de los estudiantes y las demandas de la sociedad en el contexto nacional e internacional.</t>
  </si>
  <si>
    <t>Describir el objetivo estratégico de cada mega</t>
  </si>
  <si>
    <t xml:space="preserve">Las estrategias son los medios por los cuales se logran los objetivos a largo plazo.  Las estrategias son acciones potenciales que requieren decisiones por parte de la alta dirección, implican la identificación de recursos y establecimiento de prioridades. 
Por ejemplo: Ampliar la oferta educativa y la cobertura local y regional,  en las diferentes modalidades impulsando la virtualidad en programas de pregrado y posgrado. </t>
  </si>
  <si>
    <t>Describir la apuesta proveniente del plan rectoral</t>
  </si>
  <si>
    <t>Código o número de la iniciativa estratégica, asignado por la Oficina de Planeación y Desarrollo Institucional.</t>
  </si>
  <si>
    <t>1.1, 1.2, 1.3…X.X</t>
  </si>
  <si>
    <t>Elemento o Iniciativa estratégica</t>
  </si>
  <si>
    <t>Es la propuesta de gestión realizada por las diferentes áreas de la Universidad frente a los indicadores del Plan de Desarrollo Institucional, la cual puede tener un horizonte de tiempo de uno a cuatro años.
Por ejemplo: Diseñar y radicar nuevos programas de posgrado presenciales.</t>
  </si>
  <si>
    <t>Describir el elemento proveniente del plan rectoral</t>
  </si>
  <si>
    <t>Código o número de la meta, asignado por la Oficina de Planeación y Desarrollo Institucional.</t>
  </si>
  <si>
    <t>M01, M02…MXX</t>
  </si>
  <si>
    <t>Es el resultado de los objetivos que se desean alcanzar, hacía los cuales se dirigen los esfuerzos de las instituciones. 
Por ejemplo: 8 nuevos programas de posgrado diseñados y radicados .</t>
  </si>
  <si>
    <t>Diseñar la meta acorde al elemento o iniciativa estratégica</t>
  </si>
  <si>
    <t>Dependencia responsable de la meta</t>
  </si>
  <si>
    <t>Facultad de Administración y Economía
Facultad de Ciencias Básicas
Facultad de Ciencias de la Salud
Facultad de Ciencias Sociales
Facultad de Derecho
Facultad de Ingeniería y Arquitectura
Oficina de Aseguramiento de la Calidad
Oficina de Control Interno
Oficina de Planeación y Desarrollo Institucional
Oficina de Relaciones Interinstitucionales
Oficina de Tecnologías de la Información y las Comunicaciones
Oficina Jurídica
Secretaría General
Subdirección de Bienestar Universitario
Subdirección de Educación Virtual
Subdirección de Investigación, Innovación y Desarrollo
Subdirección de Promoción y Comunicaciones
Subdirección de Proyección Social y Extensión
Subdirección de Servicios Administrativos y Contratación
Subdirección de Talento Humano
Subdirección Financiera
Vicerrectoría Académica
Vicerrectoría Administrativa y Financiera
Vicerrectoría de Investigación, Innovación y Extensión</t>
  </si>
  <si>
    <t>Mide el comportamiento que tiene la meta a través del tiempo. Las opciones para esta ítem son: Mantenimiento, Disminución e Incremento. 
Por ejemplo: En la meta Diseñar y radicar 8 nuevos programas de posgrado en el cuatrienio, la tendencia de la meta es Incremento, teniendo en cuenta que son programas nuevos. 
En la meta Hacer mantenimiento al 100% de los Sistemas de información y aplicaciones todos los años, la tendencia de la meta es Mantenimiento. 
En la meta Reducir un 0,5% la tasa de Deserción, la tendencia de la meta es Disminución.</t>
  </si>
  <si>
    <t>1. Mantenimiento
2. Disminución
3. Incremento</t>
  </si>
  <si>
    <t>Es una expresión cualitativa o cuantitativa observable, que permite describir características, comportamientos o fenómenos de la realidad a través de la evolución de una variable o el establecimiento de una relación entre variables, la que comparada con períodos anteriores, productos similares o una meta o compromiso, permite evaluar el desempeño y su evolución en el tiempo. 
Por ejemplo: (No. De programas nuevos de posgrado radicados / No. De programas nuevos de posgrado proyectados a radicar) * 100</t>
  </si>
  <si>
    <t>Describir el numerador y denominador del indicador que mida la meta diseñada</t>
  </si>
  <si>
    <t>Parámetro de referencia para determinar la magnitud y el tipo de unidad del indicador. 
Por ejemplo: Número, personas, kilómetros, porcentaje.</t>
  </si>
  <si>
    <t>1. Número
2. Porcentaje</t>
  </si>
  <si>
    <t>Es la medición realizada al comienzo que sirve como marco de referencia para el cálculo de avance del indicador. 
Por ejemplo: 5 programas de posgrado virtuales</t>
  </si>
  <si>
    <t>Describir el número o porcentaje de la línea base</t>
  </si>
  <si>
    <t xml:space="preserve">Descripción de la línea base y fuente de la misma. </t>
  </si>
  <si>
    <t>Describir de dónde se generó la línea base</t>
  </si>
  <si>
    <t>El año en el cual se realizó la medición de la línea base. 
Por ejemplo: 2023</t>
  </si>
  <si>
    <t>1. 2020
2. 2021
3. 2022
4. 2023
5. 2024</t>
  </si>
  <si>
    <t>Hace referencia al mes, trimestre o semestre del año en el cual se realizó la medición de la línea base. 
Por ejemplo: Segundo Semestre.</t>
  </si>
  <si>
    <t>1. Primer trimestre
2. Segundo trimestre
3. Tercer trimestre
4. Cuarto trimestre
5. Primer semestre
6. Segundo semestre</t>
  </si>
  <si>
    <t>Es la meta que se espera cumplir al finalizar la ejecución del Plan de Desarrollo Insitucional, en valores.
Por ejemplo: 8 (en la meta de diseñas y radicar 8 nuevos programas de posgrado en el cuatienio).</t>
  </si>
  <si>
    <t>Diligenciar el número o porcentaje mencionado en la meta</t>
  </si>
  <si>
    <t>Valor Esperado Anual</t>
  </si>
  <si>
    <t>Es la meta que se espera cumplir en el año que se está planeando. 
Por ejemplo: 2 (Para el año 2025 se espera que se diseñen y radiquen 2 nuevos programas de posgrado de los 8 del cuatrienio).</t>
  </si>
  <si>
    <t>Diligenciar el número o porcentaje programado por año (Es la división de la meta en los años de vigencia del Plan de Desarrollo Institucional)</t>
  </si>
  <si>
    <t>Nombre del Proyecto de Inversión que es el conjunto de actividades que se desarrollan en un periodo determinado, en el cual se involucran recursos. 
Por ejemplo: Fortalecimiento creación de programas académicos y ampliación de la cobertura.</t>
  </si>
  <si>
    <t>1. Fortalecimiento programa desarrollo profesoral
2. Adecuación y mejoramiento de la infraestructura física
3. Fortalecimiento de la Investigación
4. Fortalecimiento Centro de Aprendizaje e Investigación - CRAI
5. Fortalecimiento creación de programas académicos y ampliación de la cobertura
6. Fortalecimiento de equipos de laboratorios
7. Fortalecimiento de la autoevaluación y acreditación alta calidad
8. Fortalecimiento de la capacitación y las competencias del personal administrativo
9. Fortalecimiento de la comunicación, visibilización y promoción institucional
10. Fortalecimiento de la relación con egresados
11. Fortalecimiento de recursos bibliográficos
12. Fortalecimieno del proceso misional
13. Fortalecimiento gestión documental institucional
14. Fortalecimiento internacionalización
15. Fortalecimiento multilingüismo
16. Fortalecimiento plataforma tecnológica
17. Fortalecimiento Sistema de Innovación en TIC
18. Fortalecimiento Sistemas Integrados de Gestión
19. Nueva planta física
20. Permanencia y graduación estudiantil
21. Rediseño organizacional
22. Sello editorial</t>
  </si>
  <si>
    <t>Recursos programados para ejecución de la meta en toda la vigencia del Plan de Desarrollo Institucional, en pesos colombianos.
Por ejemplo: $800.000.000</t>
  </si>
  <si>
    <t>Diligenciar el valor del presupuesto programado total para todo el Plan de Desarrollo Insitucional</t>
  </si>
  <si>
    <t>Presupuesto anual programado</t>
  </si>
  <si>
    <t>Recursos programados para el año de ejecución de la meta, en pesos colombianos.
Por ejemplo: $200.000.000</t>
  </si>
  <si>
    <t>Diligenciar el valor del presupuesto programado por año (Es la división del presupuesto en los años de vigencia del Plan de Desarrollo Institucional)</t>
  </si>
  <si>
    <t>Describir la actividad programada para el año</t>
  </si>
  <si>
    <t>Describir en producto, entregable o evidencia que comprueba la ejecución de la actividad</t>
  </si>
  <si>
    <t xml:space="preserve">Fecha de inicio de ejecución de la actividad. 
Por ejemplo: 15/01/2025
</t>
  </si>
  <si>
    <t>DD/MM/AAAA</t>
  </si>
  <si>
    <t>Fecha de finalización</t>
  </si>
  <si>
    <t xml:space="preserve">Fecha máxima de plazo para ejecutar la actividad.
Por ejemplo: 30/11/2025
</t>
  </si>
  <si>
    <t>Dependencia responsable de la actividad.</t>
  </si>
  <si>
    <t xml:space="preserve">Relacionar la o las políticas del Modelo Integrado de Planeación y Gestión asocidadas a las actividades del Plan de Acción Anual, si aplica.
Por ejemplo: Política de gestión del conocimiento y la innovación, Política de Gobierno Digital, Política de compras y contratación pública, entre otras.  </t>
  </si>
  <si>
    <t>1. Planeación Institucional
2. Gestión presupuestal y eficiencia del gasto público
3. Compras y Contratación Pública 
4. Talento humano
5. Integridad
6. Transparencia, acceso a la información pública y lucha contra la corrupción
7. Fortalecimiento organizacional y simplificación de procesos
8. Servicio al ciudadano
9. Participación ciudadana en la gestión pública
10. Racionalización de trámites
11.Gobierno digital
12. Seguridad digital
13.Defensa jurídica
14. Mejora normativa
15.Gestión del conocimiento y la innovación
16.Gestión documental
17.Gestión de la información estadística
18. Seguimiento y evaluación del desempeño institucional
19. Control interno
20. No aplica</t>
  </si>
  <si>
    <t xml:space="preserve">Relacionar los planes que se asocien a la actividad, si aplica. 
Por ejemplo: Programa de Transparencia y Ética Pública, Plan de Innovación Institucional, Plan de Capacitación Insitucional, Plan de Seguridad de la Información, entre otros. </t>
  </si>
  <si>
    <t>1. Plan Institucional de Archivos de la Entidad-PINAR
2. Plan Anual de Adquisiciones
3. Plan Anual de Vacantes
4. Plan de Previsión de Recursos Humanos
5. Plan Estratégico de Talento Humano
6. Plan Institucional de Capacitación
7. Plan de Incentivos Institucionales
8. Plan de Trabajo Anual en Seguridad y Salud en el Trabajo
9. Programa de Transparencia y Ética Pública
10. Plan Estratégico de Tecnologías de la Información y las Comunicaciones-PETI
11. Plan de Tratamiento de Riesgos de Seguridad y Privacidad de la Información
12. Plan de Seguridad y Privacidad de la Información 
13. Plan de Innovación
14. No aplica</t>
  </si>
  <si>
    <t>Políticas de MIPG</t>
  </si>
  <si>
    <t>1. Planeación Institucional</t>
  </si>
  <si>
    <t>2. Gestión presupuestal y eficiencia del gasto público</t>
  </si>
  <si>
    <t xml:space="preserve">3. Compras y Contratación Pública </t>
  </si>
  <si>
    <t>4. Talento humano</t>
  </si>
  <si>
    <t>5. Integridad</t>
  </si>
  <si>
    <t>6. Transparencia, acceso a la información pública y lucha contra la corrupción</t>
  </si>
  <si>
    <t>7. Fortalecimiento organizacional y simplificación de procesos</t>
  </si>
  <si>
    <t>8. Servicio al ciudadano</t>
  </si>
  <si>
    <t>9. Participación ciudadana en la gestión pública</t>
  </si>
  <si>
    <t>10. Racionalización de trámites</t>
  </si>
  <si>
    <t>11.Gobierno digital</t>
  </si>
  <si>
    <t>12. Seguridad digital</t>
  </si>
  <si>
    <t>13.Defensa jurídica</t>
  </si>
  <si>
    <t>14. Mejora normativa</t>
  </si>
  <si>
    <t>15.Gestión del conocimiento y la innovación</t>
  </si>
  <si>
    <t>16.Gestión documental</t>
  </si>
  <si>
    <t>17.Gestión de la información estadística</t>
  </si>
  <si>
    <t>18. Seguimiento y evaluación del desempeño institucional</t>
  </si>
  <si>
    <t>19. Control interno</t>
  </si>
  <si>
    <t>20. No aplica</t>
  </si>
  <si>
    <t>Tendencia de la meta</t>
  </si>
  <si>
    <t>Mantenimiento</t>
  </si>
  <si>
    <t>Disminución</t>
  </si>
  <si>
    <t>Incremento</t>
  </si>
  <si>
    <t>Unidad de medida</t>
  </si>
  <si>
    <t>Número</t>
  </si>
  <si>
    <t>Porcentaje</t>
  </si>
  <si>
    <t>Primer trimestre</t>
  </si>
  <si>
    <t>Segundo trimestre</t>
  </si>
  <si>
    <t>Tercer trimestre</t>
  </si>
  <si>
    <t>Cuarto trimestre</t>
  </si>
  <si>
    <t>Primer semestre</t>
  </si>
  <si>
    <t>Segundo semestre</t>
  </si>
  <si>
    <t>1. Plan Institucional de Archivos de la Entidad-PINAR</t>
  </si>
  <si>
    <t>2. Plan Anual de Adquisiciones</t>
  </si>
  <si>
    <t>3. Plan Anual de Vacantes</t>
  </si>
  <si>
    <t>4. Plan de Previsión de Recursos Humanos</t>
  </si>
  <si>
    <t>5. Plan Estratégico de Talento Humano</t>
  </si>
  <si>
    <t>6. Plan Institucional de Capacitación</t>
  </si>
  <si>
    <t>7. Plan de Incentivos Institucionales</t>
  </si>
  <si>
    <t>8. Plan de Trabajo Anual en Seguridad y Salud en el Trabajo</t>
  </si>
  <si>
    <t>9. Programa de Transparencia y Ética Pública</t>
  </si>
  <si>
    <t>10. Plan Estratégico de Tecnologías de la Información y las Comunicaciones-PETI</t>
  </si>
  <si>
    <t>11. Plan de Tratamiento de Riesgos de Seguridad y Privacidad de la Información</t>
  </si>
  <si>
    <t xml:space="preserve">12. Plan de Seguridad y Privacidad de la Información </t>
  </si>
  <si>
    <t>13. Plan de Innovación</t>
  </si>
  <si>
    <t>14. No aplica</t>
  </si>
  <si>
    <t>1. Fortalecimiento programa desarrollo profesoral</t>
  </si>
  <si>
    <t>2. Adecuación y mejoramiento de la infraestructura física</t>
  </si>
  <si>
    <t>3. Fortalecimiento de la Investigación</t>
  </si>
  <si>
    <t>4. Fortalecimiento Centro de Aprendizaje e Investigación - CRAI</t>
  </si>
  <si>
    <t>5. Fortalecimiento creación de programas académicos y ampliación de la cobertura</t>
  </si>
  <si>
    <t>6. Fortalecimiento de equipos de laboratorios</t>
  </si>
  <si>
    <t>7. Fortalecimiento de la autoevaluación y acreditación alta calidad</t>
  </si>
  <si>
    <t>8. Fortalecimiento de la capacitación y las competencias del personal administrativo</t>
  </si>
  <si>
    <t>9. Fortalecimiento de la comunicación, visibilización y promoción institucional</t>
  </si>
  <si>
    <t>10. Fortalecimiento de la relación con egresados</t>
  </si>
  <si>
    <t>11. Fortalecimiento de recursos bibliográficos</t>
  </si>
  <si>
    <t>12. Fortalecimieno del proceso misional</t>
  </si>
  <si>
    <t>13. Fortalecimiento gestión documental institucional</t>
  </si>
  <si>
    <t>14. Fortalecimiento internacionalización</t>
  </si>
  <si>
    <t>15. Fortalecimiento multilingüismo</t>
  </si>
  <si>
    <t>16. Fortalecimiento plataforma tecnológica</t>
  </si>
  <si>
    <t>17. Fortalecimiento Sistema de Innovación en TIC</t>
  </si>
  <si>
    <t>18. Fortalecimiento Sistemas Integrados de Gestión</t>
  </si>
  <si>
    <t>19. Nueva planta física</t>
  </si>
  <si>
    <t>20. Permanencia y graduación estudiantil</t>
  </si>
  <si>
    <t>21. Rediseño organizacional</t>
  </si>
  <si>
    <t>22. Sello editorial</t>
  </si>
  <si>
    <t>Dependencias</t>
  </si>
  <si>
    <t>Centro de idiomas</t>
  </si>
  <si>
    <t>Facultad de Administración y Economía</t>
  </si>
  <si>
    <t>Facultad de Ciencias Básicas</t>
  </si>
  <si>
    <t>Facultad de Ciencias de la Salud</t>
  </si>
  <si>
    <t>Facultad de Ciencias Sociales</t>
  </si>
  <si>
    <t>Facultad de Derecho</t>
  </si>
  <si>
    <t>Facultad de Ingeniería y Arquitectura</t>
  </si>
  <si>
    <t>Oficina de Aseguramiento de la Calidad</t>
  </si>
  <si>
    <t>Oficina de Control Interno</t>
  </si>
  <si>
    <t>Oficina de Planeación y Desarrollo Institucional</t>
  </si>
  <si>
    <t>Oficina de Relaciones Interinstitucionales</t>
  </si>
  <si>
    <t>Oficina de Tecnologías de la Información y las Comunicaciones</t>
  </si>
  <si>
    <t>Oficina Jurídica</t>
  </si>
  <si>
    <t>Secretaría General</t>
  </si>
  <si>
    <t>Subdirección de Bienestar Universitario</t>
  </si>
  <si>
    <t>Subdirección de Educación Virtual</t>
  </si>
  <si>
    <t>Subdirección de Investigación, Innovación y Desarrollo</t>
  </si>
  <si>
    <t>Subdirección de Promoción y Comunicaciones</t>
  </si>
  <si>
    <t>Subdirección de Proyección Social y Extensión</t>
  </si>
  <si>
    <t>Subdirección de Servicios Administrativos y Contratación</t>
  </si>
  <si>
    <t>Subdirección de Talento Humano</t>
  </si>
  <si>
    <t>Subdirección Financiera</t>
  </si>
  <si>
    <t>Vicerrectoría Académica</t>
  </si>
  <si>
    <t>Vicerrectoría Administrativa y Financiera</t>
  </si>
  <si>
    <t>Vicerrectoría de Investigación, Innovación y Extensión</t>
  </si>
  <si>
    <t>Fomentar un entorno universitario que maximice la experiencia positiva y el bienestar de todos los miembros de la comunidad universitaria, gestionando de manera integral la felicidad y la satisfacción tanto de estudiantes como de docentes, directivos y personal administrativo de la UNIMAYOR.</t>
  </si>
  <si>
    <t>Consolidar en la UNIMAYOR un ecosistema de investigación, proyección social y extensión, mediante la conformación de redes de cocreación entre estudiantes, docentes, administrativos, directivos y otros grupos de interés.</t>
  </si>
  <si>
    <t>OBJETIVO ESTRATÉGICO No. 2</t>
  </si>
  <si>
    <t>OBJETIVO ESTRATÉGICO No. 3</t>
  </si>
  <si>
    <t>OBJETIVO ESTRATÉGICO No. 4</t>
  </si>
  <si>
    <t>OBJETIVO ESTRATÉGICO No. 5</t>
  </si>
  <si>
    <t>Posicionar a la Universidad como una institución líder en innovación educativa referente de excelencia, adaptabilidad y proyección global, a través de metodologías activas de enseñanza y aprendizaje, la ampliación de la oferta académica, la mejora de las competencias lingüísticas, y el fomento de la internacionalización. Además, se busca fortalecer el seguimiento y apoyo estudiantil y mantener un vínculo activo con los egresados como agentes de cambio y posicionamiento.</t>
  </si>
  <si>
    <t>Impulsar la transformación digital en UNIMAYOR mediante estrategias avanzadas, robustos controles de seguridad y monitoreo, y tecnologías inmersivas para revolucionar el aprendizaje, desarrollando un entorno educativo y profesional que prepare a los estudiantes y egresados como talento altamente capacitado, adaptable y competitivo, acorde con las exigencias del siglo XXI.</t>
  </si>
  <si>
    <t>Fomentar el crecimiento integral de UNIMAYOR mediante la creación de un Campus de Innovación y Excelencia Académica y la implementación de un Modelo de Responsabilidad Social Ambiental, promoviendo la colaboración, el fortalecimiento de procesos, la sostenibilidad y la excelencia educativa para un futuro próspero y sostenible.</t>
  </si>
  <si>
    <t>Gestión de Conocimiento y Aprendizaje Organizacional
Cumpliendo con el llamado del Modelo Integrado de Planeación y Gestión Institucional (MIPG), la Ruta de Innovación y la mejora continua, desarrollaremos la Estrategia de Gestión de Conocimiento Institucional, que promueve la transformación colaborativa mediante la identificación, formalización, socialización, aplicación,
evaluación y mejora de las prácticas de gestión y operación, con el fin de mejorar la calidad educativa, la eficiencia operativa y la capacidad de adaptación y crecimiento institucional</t>
  </si>
  <si>
    <t>Vive UNIMAYOR
La Estrategia Vive UNIMAYOR busca potenciar y consolidar la identidad, imagen y filosofía de la Universidad a nivel nacional e internacional, fomentando un profundo
sentido de pertenencia y orgullo institucional y fortaleciendo la visibilidad, el prestigio y el atractivo, posicionándola como un referente en educación superior</t>
  </si>
  <si>
    <t>1.17</t>
  </si>
  <si>
    <r>
      <rPr>
        <b/>
        <sz val="11"/>
        <color theme="1"/>
        <rFont val="Calibri"/>
        <family val="2"/>
        <scheme val="minor"/>
      </rPr>
      <t>GestionaTE:</t>
    </r>
    <r>
      <rPr>
        <sz val="11"/>
        <color theme="1"/>
        <rFont val="Calibri"/>
        <family val="2"/>
        <scheme val="minor"/>
      </rPr>
      <t xml:space="preserve"> Acceso a recursos y espacios de entrenamiento presencial y virtual (Edux-Tech) para colaboradores de la Universidad en temas como: analítica, mentalidad positiva, gestión del tiempo y de la productividad, trabajo en equipo, competencias digitales, entre otras (power skills).</t>
    </r>
  </si>
  <si>
    <t>M20</t>
  </si>
  <si>
    <t>5 espacios implementados por año de entrenamiento presencial y virtual (Edux-Tech) para colaboradores de la Universidad, que estén inlcuidos en el Plan Institucional de Capacitación.</t>
  </si>
  <si>
    <t>(No. De espacios implementados / No. De espacios programados) * 100</t>
  </si>
  <si>
    <t>20
Espacios implementados</t>
  </si>
  <si>
    <t>5
Espacios implementados</t>
  </si>
  <si>
    <t>1.18</t>
  </si>
  <si>
    <r>
      <rPr>
        <b/>
        <sz val="11"/>
        <color theme="1"/>
        <rFont val="Calibri"/>
        <family val="2"/>
        <scheme val="minor"/>
      </rPr>
      <t>Franja Mayor AccionaTE.</t>
    </r>
    <r>
      <rPr>
        <sz val="11"/>
        <color theme="1"/>
        <rFont val="Calibri"/>
        <family val="2"/>
        <scheme val="minor"/>
      </rPr>
      <t xml:space="preserve"> Asignación de una franja institucional de 2 horas quincenales para que las áreas académicas y de apoyo de las Vicerrectorías, identifiquen retos y desafíos del quehacer diario, diseñen y socialicen soluciones que mejoren o cambien las formas de los procesos tácticos y operativos de la Universidad, haciéndolos ágiles, flexibles y con capacidad de respuesta.</t>
    </r>
  </si>
  <si>
    <t>M21</t>
  </si>
  <si>
    <t>1 Franja institucional de 2 horas quincenales para que las áreas académicas y de apoyo de las Vicerrectorías, identifiquen retos y desafíos, diseñen y socialicen soluciones.</t>
  </si>
  <si>
    <t>1.19</t>
  </si>
  <si>
    <r>
      <rPr>
        <b/>
        <sz val="11"/>
        <color theme="1"/>
        <rFont val="Calibri"/>
        <family val="2"/>
        <scheme val="minor"/>
      </rPr>
      <t xml:space="preserve">DocumentaTE. </t>
    </r>
    <r>
      <rPr>
        <sz val="11"/>
        <color theme="1"/>
        <rFont val="Calibri"/>
        <family val="2"/>
        <scheme val="minor"/>
      </rPr>
      <t>Adquirir e implementar un sistema de gestión documental en el marco de la Política de Gestión Documental Electrónica para las entidades públicas, que facilite la organización, almacenamiento, control y acceso a los documentos de la Universidad. Este sistema incluye la digitalización de documentos físicos, la gestión de documentos electrónicos de archivo y la implementación de procesos automatizados para la gestión de la información; así como el espacio para la centralización física del archivo general de la Universidad.</t>
    </r>
  </si>
  <si>
    <t>M22</t>
  </si>
  <si>
    <t>1 Sistema de gestión documental adquirido e implementado.</t>
  </si>
  <si>
    <t>(No. sistemas implementados / No. De sistemas programados) * 100</t>
  </si>
  <si>
    <t>1
Sistema adquirido e implementado</t>
  </si>
  <si>
    <t>M23</t>
  </si>
  <si>
    <t>Provisión de un espacio físico para conservación y custodia del patrimonio documental</t>
  </si>
  <si>
    <t>Espacio físico dispuesto para la conservación y custodia del patrimonio documental</t>
  </si>
  <si>
    <t xml:space="preserve"> 100% Espacio físico provisto  para la conservación y custodia del patrimonio documental</t>
  </si>
  <si>
    <t>1.20</t>
  </si>
  <si>
    <r>
      <rPr>
        <b/>
        <sz val="11"/>
        <color theme="1"/>
        <rFont val="Calibri"/>
        <family val="2"/>
        <scheme val="minor"/>
      </rPr>
      <t>Data InformaTE:</t>
    </r>
    <r>
      <rPr>
        <sz val="11"/>
        <color theme="1"/>
        <rFont val="Calibri"/>
        <family val="2"/>
        <scheme val="minor"/>
      </rPr>
      <t xml:space="preserve"> Desarrollar un sistema de analítica de datos e inteligencia de negocios, facilitando el reporte, análisis y visualización de datos, para la toma de decisiones estratégicas a través de la identificación de tendencias, la predicción de comportamientos futuros y la optimización de procesos.</t>
    </r>
  </si>
  <si>
    <t>M24</t>
  </si>
  <si>
    <t>1 Sistema de analítica de datos e inteligencia de negocios desarrollado.</t>
  </si>
  <si>
    <t>(No. sistemas desarrollados / No. De sistemas programados) * 100</t>
  </si>
  <si>
    <t>1
Sistema desarrollado</t>
  </si>
  <si>
    <t>1.21</t>
  </si>
  <si>
    <r>
      <rPr>
        <b/>
        <sz val="11"/>
        <color theme="1"/>
        <rFont val="Calibri"/>
        <family val="2"/>
        <scheme val="minor"/>
      </rPr>
      <t>Raíces UNIMAYOR.</t>
    </r>
    <r>
      <rPr>
        <sz val="11"/>
        <color theme="1"/>
        <rFont val="Calibri"/>
        <family val="2"/>
        <scheme val="minor"/>
      </rPr>
      <t xml:space="preserve"> Programa de bienvenida e inducción para estudiantes, docentes, personal administrativo y directivos en clave de la historia, cultura, valores y filosofía de la universidad.</t>
    </r>
  </si>
  <si>
    <t>M25</t>
  </si>
  <si>
    <t>1 Programa anual de bienvenida e inducción para personal administrativo, directivo y docente, implementado.</t>
  </si>
  <si>
    <t>(No. Actividades del programa implementadas / No. De actividades programados) * 100</t>
  </si>
  <si>
    <t>Inducción y reinducción a través de correos electrónicos</t>
  </si>
  <si>
    <t>100%
Programa implementado</t>
  </si>
  <si>
    <t>M26</t>
  </si>
  <si>
    <t>1 Programa anual de bienvenida e inducción para estudiantes implementado.</t>
  </si>
  <si>
    <t>Inducción de estudiantes semestralmente</t>
  </si>
  <si>
    <t>1.22</t>
  </si>
  <si>
    <r>
      <rPr>
        <b/>
        <sz val="11"/>
        <color theme="1"/>
        <rFont val="Calibri"/>
        <family val="2"/>
        <scheme val="minor"/>
      </rPr>
      <t>UNIMAYOR Genera Opinión</t>
    </r>
    <r>
      <rPr>
        <sz val="11"/>
        <color theme="1"/>
        <rFont val="Calibri"/>
        <family val="2"/>
        <scheme val="minor"/>
      </rPr>
      <t>. Plan de posicionamiento de contenido relevante que genere opinión técnica a la ciudadanía en torno a temas de actualidad, a través de medios de comunicación masivo.</t>
    </r>
  </si>
  <si>
    <t>M27</t>
  </si>
  <si>
    <t>1 Plan anual de posicionamiento diseñado e implementado.</t>
  </si>
  <si>
    <t>(No. Actividades del plan implementadas / No. De actividades programados) * 100</t>
  </si>
  <si>
    <t>Estrategia de participación ciudadana formulado en el Plan Anticorrupción y de Atención al Ciudadano 2024</t>
  </si>
  <si>
    <t>100%
Plan diseñado e implementado</t>
  </si>
  <si>
    <t>100%
Plan implementado</t>
  </si>
  <si>
    <t>1.23</t>
  </si>
  <si>
    <r>
      <rPr>
        <b/>
        <sz val="11"/>
        <color theme="1"/>
        <rFont val="Calibri"/>
        <family val="2"/>
        <scheme val="minor"/>
      </rPr>
      <t>UNIMAYOR, tu Orgullo: Identidad, Cultura y Estilo.</t>
    </r>
    <r>
      <rPr>
        <sz val="11"/>
        <color theme="1"/>
        <rFont val="Calibri"/>
        <family val="2"/>
        <scheme val="minor"/>
      </rPr>
      <t xml:space="preserve"> Implementar la marca institucional (branding) a través de productos de Identidad UNIMAYOR en colaboración con los distintos estamentos, que reflejen la cultura y valores de la Universidad.</t>
    </r>
  </si>
  <si>
    <t>M28</t>
  </si>
  <si>
    <t>1 Marca institucional  (branding) implementada.</t>
  </si>
  <si>
    <t>(No. Productos implementadas / No. De productos programados) * 100</t>
  </si>
  <si>
    <t>1
Marca implementada
100% 
productos implementados</t>
  </si>
  <si>
    <t>1.24</t>
  </si>
  <si>
    <r>
      <rPr>
        <b/>
        <sz val="11"/>
        <color theme="1"/>
        <rFont val="Calibri"/>
        <family val="2"/>
        <scheme val="minor"/>
      </rPr>
      <t xml:space="preserve">Red de Embajadores Excelencia UNIMAYOR. </t>
    </r>
    <r>
      <rPr>
        <sz val="11"/>
        <color theme="1"/>
        <rFont val="Calibri"/>
        <family val="2"/>
        <scheme val="minor"/>
      </rPr>
      <t>Compuesta por estudiantes, egresados, docentes, administrativos y directivos como influenciadores que comparten activamente sus historias de impacto, experiencias, y logros en sus redes sociales, fortaleciendo el reconocimiento institucional a nivel nacional e internacional.</t>
    </r>
  </si>
  <si>
    <t>M29</t>
  </si>
  <si>
    <t>1 Red de embajadores compuesta por estudiantes, egresados, docentes, administrativos y directivos.</t>
  </si>
  <si>
    <t>(No. redes implementadas / No. De redes programadas) * 100</t>
  </si>
  <si>
    <t>1
Red implementada</t>
  </si>
  <si>
    <t>Valor Esperado 
2024</t>
  </si>
  <si>
    <t>Valor Esperado 
2025</t>
  </si>
  <si>
    <t>Valor Esperado 
2026</t>
  </si>
  <si>
    <t>Valor Esperado
2027</t>
  </si>
  <si>
    <t>Valor Esperado
2028</t>
  </si>
  <si>
    <t>Presupuesto anual  programado 
2025</t>
  </si>
  <si>
    <t>Presupuesto anual  programado 
2026</t>
  </si>
  <si>
    <t>Presupuesto anual  programado 
2028</t>
  </si>
  <si>
    <t>Presupuesto anual  programado 
2027</t>
  </si>
  <si>
    <t>Actividad
2025</t>
  </si>
  <si>
    <t>Escuela de la Felicidad UNIMAYOR
Consolidar a la Universidad como un ambiente en el que directivos, docentes, estudiantes y administrativos se sientan apoyados, valorados y felices, a través del desarrollo de un Proyecto de Escuela de la Felicidad, dedicado a promover la salud mental, bienestar
emocional y físico, y la satisfacción laboral y académica de todos los miembros de la comunidad universitaria, fomentando un entorno inclusivo, sostenible y feliz, potenciando todos los programas, planes y proyectos</t>
  </si>
  <si>
    <t>1.1</t>
  </si>
  <si>
    <r>
      <rPr>
        <b/>
        <sz val="11"/>
        <color theme="1"/>
        <rFont val="Calibri"/>
        <family val="2"/>
        <scheme val="minor"/>
      </rPr>
      <t>Plataforma Conecta:</t>
    </r>
    <r>
      <rPr>
        <sz val="11"/>
        <color theme="1"/>
        <rFont val="Calibri"/>
        <family val="2"/>
        <scheme val="minor"/>
      </rPr>
      <t xml:space="preserve"> Potenciar el programa de bienestar mediante recursos digitales en Edux-Tech como (videos, foros, lecturas, espacios interactivos) de autoconocimiento, autocontrol y autocuidado emocional para toda la comunidad universitaria, relacionados con proyecto de vida, salud mental, hábitos de vida saludable, memoria, paz, convivencia, educación inclusiva, género, herramientas para la vida y derechos humanos y sesiones de mentoría y coaching con foros y grupos de apoyo individuales y colectivos de escucha activa y constructiva.</t>
    </r>
  </si>
  <si>
    <t>M01</t>
  </si>
  <si>
    <t>1 Plataforma digital para el programa de bienestar implementada</t>
  </si>
  <si>
    <t>(No. De plataformas implementadas / No. De plataformas programadas) * 100</t>
  </si>
  <si>
    <t>1
Plataforma creada e implementada</t>
  </si>
  <si>
    <t>1.2</t>
  </si>
  <si>
    <r>
      <rPr>
        <b/>
        <sz val="11"/>
        <color theme="1"/>
        <rFont val="Calibri"/>
        <family val="2"/>
        <scheme val="minor"/>
      </rPr>
      <t>Campus de Bienestar</t>
    </r>
    <r>
      <rPr>
        <sz val="11"/>
        <color theme="1"/>
        <rFont val="Calibri"/>
        <family val="2"/>
        <scheme val="minor"/>
      </rPr>
      <t>. Crear códigos QR en espacios abiertos en la Universidad que orienten prácticas de meditación, yoga, conciencia, atención plena y relajación (mindfulness).</t>
    </r>
  </si>
  <si>
    <t>M02</t>
  </si>
  <si>
    <t>1 Estrategia de participación en actividades de bienestar diseñada e implementada, a través de códigos QR en espacios abiertos.</t>
  </si>
  <si>
    <t>(No. De actividades de la estrategia implementadas / No. De actividades de la estrategia programadas) * 100</t>
  </si>
  <si>
    <t>100%
Estrategia implementada</t>
  </si>
  <si>
    <t>1
Estrategia diseñada
25%
Estrategia implementada</t>
  </si>
  <si>
    <t>50%
Estrategia implementada</t>
  </si>
  <si>
    <t>1.3</t>
  </si>
  <si>
    <r>
      <rPr>
        <b/>
        <sz val="11"/>
        <color theme="1"/>
        <rFont val="Calibri"/>
        <family val="2"/>
        <scheme val="minor"/>
      </rPr>
      <t>ReinventaTE.</t>
    </r>
    <r>
      <rPr>
        <sz val="11"/>
        <color theme="1"/>
        <rFont val="Calibri"/>
        <family val="2"/>
        <scheme val="minor"/>
      </rPr>
      <t xml:space="preserve"> Servicio de mentorías, talleres, asesoría y coaching como parte del proceso de jubilación en áreas clave como planificación financiera, salud, bienestar emocional, opciones de jubilación parcial y acceso al centro de idiomas.</t>
    </r>
  </si>
  <si>
    <t>M03</t>
  </si>
  <si>
    <t>1 Servicio diseñado e implementado, dirigido al personal administrativo y docentes en el proceso de jubilación en áreas de planificación financiera, salud, bienestar emocional, opciones de jubilación parcial y acceso al centro de idiomas.</t>
  </si>
  <si>
    <t>(No. De servicios implementados / No. De servicios programadas) * 100</t>
  </si>
  <si>
    <t>1 
Servicio implementado</t>
  </si>
  <si>
    <t>1
Servicio diseñado
25%
Servicio implementado</t>
  </si>
  <si>
    <t>50%
Servicio implementado</t>
  </si>
  <si>
    <t>100%
Servicio implementado</t>
  </si>
  <si>
    <t>1.4</t>
  </si>
  <si>
    <r>
      <rPr>
        <b/>
        <sz val="11"/>
        <color theme="1"/>
        <rFont val="Calibri"/>
        <family val="2"/>
        <scheme val="minor"/>
      </rPr>
      <t>Academia de Maestros:</t>
    </r>
    <r>
      <rPr>
        <sz val="11"/>
        <color theme="1"/>
        <rFont val="Calibri"/>
        <family val="2"/>
        <scheme val="minor"/>
      </rPr>
      <t xml:space="preserve"> Ciclos abiertos y flexibles de capacitación, entrenamiento, activación y actualización de competencias pedagógicas, metodologías innovadoras y perfilamiento de capacidades del quehacer docente, que contribuyan en la cualificación.</t>
    </r>
  </si>
  <si>
    <t>M04</t>
  </si>
  <si>
    <t>(No. De docentes participantes / No. Total de docentes) * 100</t>
  </si>
  <si>
    <t xml:space="preserve">Medición del PDI 2020-2025
254/653*100= 39% </t>
  </si>
  <si>
    <t>50% 
de docentes participando</t>
  </si>
  <si>
    <t>20%
de docentes participando</t>
  </si>
  <si>
    <t>30%
de docentes participando</t>
  </si>
  <si>
    <t>40%
de docentes participando</t>
  </si>
  <si>
    <t>50%
de docentes participando</t>
  </si>
  <si>
    <t>1.5</t>
  </si>
  <si>
    <r>
      <rPr>
        <b/>
        <sz val="11"/>
        <color theme="1"/>
        <rFont val="Calibri"/>
        <family val="2"/>
        <scheme val="minor"/>
      </rPr>
      <t>Misión Docentes Sin Fronteras</t>
    </r>
    <r>
      <rPr>
        <sz val="11"/>
        <color theme="1"/>
        <rFont val="Calibri"/>
        <family val="2"/>
        <scheme val="minor"/>
      </rPr>
      <t>. Ampliar la participación de docentes en espacios de intercambio académico a misiones de relacionamiento institucional e intercultural.</t>
    </r>
  </si>
  <si>
    <t>M05</t>
  </si>
  <si>
    <t>1.6</t>
  </si>
  <si>
    <r>
      <rPr>
        <b/>
        <sz val="11"/>
        <color theme="1"/>
        <rFont val="Calibri"/>
        <family val="2"/>
        <scheme val="minor"/>
      </rPr>
      <t>Red de mentores y asesores "Guías del Futuro".</t>
    </r>
    <r>
      <rPr>
        <sz val="11"/>
        <color theme="1"/>
        <rFont val="Calibri"/>
        <family val="2"/>
        <scheme val="minor"/>
      </rPr>
      <t xml:space="preserve"> Honrar la experiencia docente, conformando una red de mentores y asesores en diversas áreas del conocimiento para apoyar el impulso profesional de sus colegas, que avizore la formulación y desarrollo de proyectos innovadores y de investigación.</t>
    </r>
  </si>
  <si>
    <t>M06</t>
  </si>
  <si>
    <t>1 Red de mentores y asesores docentes en diversas áreas del conocimiento para apoyar el impulso profesional de otros, que promueva la formulación y desarrollo de proyectos innovadores y de investigación.</t>
  </si>
  <si>
    <t>No. De redes creadas</t>
  </si>
  <si>
    <t>1
Red creada</t>
  </si>
  <si>
    <t>Tu Voz: Construcción Colectiva
Una Plataforma de Construcción Colectiva que permita a estudiantes, docentes,
personal directivo y administrativo, socializar resultados y realizar aportes, con el
propósito de mejorar la calidad de los servicios universitarios y crear un entorno educativo
y laboral más eficiente, inclusivo y satisfactorio,</t>
  </si>
  <si>
    <t>1.7</t>
  </si>
  <si>
    <r>
      <rPr>
        <b/>
        <sz val="11"/>
        <color theme="1"/>
        <rFont val="Calibri"/>
        <family val="2"/>
        <scheme val="minor"/>
      </rPr>
      <t>Canal UNIMAYOR</t>
    </r>
    <r>
      <rPr>
        <sz val="11"/>
        <color theme="1"/>
        <rFont val="Calibri"/>
        <family val="2"/>
        <scheme val="minor"/>
      </rPr>
      <t>: Una parrilla informativa a través de las diferentes redes sociales, herramientas informativas, podcast, entre otros, que transcienda de la Universidad al entorno nacional e internacional, generando contenido relevante haciendo uso eficaz de las plataformas de divulgación.</t>
    </r>
  </si>
  <si>
    <t>M07</t>
  </si>
  <si>
    <t>1 Estrategia de comunicación nacional e internacional.</t>
  </si>
  <si>
    <t>1.8</t>
  </si>
  <si>
    <r>
      <rPr>
        <b/>
        <sz val="11"/>
        <color theme="1"/>
        <rFont val="Calibri"/>
        <family val="2"/>
        <scheme val="minor"/>
      </rPr>
      <t xml:space="preserve">Grupos Focales Experiencia del Usuario por Facultades y Vicerrectorías. </t>
    </r>
    <r>
      <rPr>
        <sz val="11"/>
        <color theme="1"/>
        <rFont val="Calibri"/>
        <family val="2"/>
        <scheme val="minor"/>
      </rPr>
      <t>Conformar grupos focales que, a través del diálogo constructivo, mejoren continuamente la experiencia universitaria de manera transversal en todas las áreas de la Universidad.</t>
    </r>
  </si>
  <si>
    <t>M08</t>
  </si>
  <si>
    <t>9 grupos focales de experiencia del usuario.</t>
  </si>
  <si>
    <t>(No. De grupos focales conformados / No. De grupos programadas) * 100</t>
  </si>
  <si>
    <t>9
Grupos conformados</t>
  </si>
  <si>
    <t>3
Grupos conformados</t>
  </si>
  <si>
    <t>Capital Intelectual Unimayor
Potenciar el capital intelectual de la universidad mediante el fortalecimiento del capital humano, la optimización de las estructuras de gestión y la mejora del capital relacional.
Estas acciones consolidarán las capacidades organizacionales, asegurando un servicio eficiente y oportuno a la comunidad académica, y posicionando a la universidad como un referente de excelencia en la gestión del conocimiento y el talento</t>
  </si>
  <si>
    <t>1.9</t>
  </si>
  <si>
    <r>
      <rPr>
        <b/>
        <sz val="11"/>
        <color theme="1"/>
        <rFont val="Calibri"/>
        <family val="2"/>
        <scheme val="minor"/>
      </rPr>
      <t>Concurso de Méritos.</t>
    </r>
    <r>
      <rPr>
        <sz val="11"/>
        <color theme="1"/>
        <rFont val="Calibri"/>
        <family val="2"/>
        <scheme val="minor"/>
      </rPr>
      <t xml:space="preserve"> Vinculaciones y ascensos con base en criterios objetivos de competencia y mérito, promoviendo así un entorno docente y administrativo eficiente y profesional.</t>
    </r>
  </si>
  <si>
    <t>M09</t>
  </si>
  <si>
    <t>1 Concurso público para cubrir las  plazas requeridas de empleados públicos docentes del nivel universitario, según las necesidades del servicio.</t>
  </si>
  <si>
    <t>Cantidad de concursos públicos realizados/ Cantidad de concursos públicos proyectados*100</t>
  </si>
  <si>
    <t>1
Concurso realizado</t>
  </si>
  <si>
    <t>M10</t>
  </si>
  <si>
    <t>1 Concurso público para cubrir las plazas vacantes de administrativos, de los niveles profesional, técnico, operativo y asistencial mediante concurso para ingreso a la carrera administrativa.</t>
  </si>
  <si>
    <t>1.10</t>
  </si>
  <si>
    <r>
      <rPr>
        <b/>
        <sz val="11"/>
        <color theme="1"/>
        <rFont val="Calibri"/>
        <family val="2"/>
        <scheme val="minor"/>
      </rPr>
      <t>CapitalizaTE.</t>
    </r>
    <r>
      <rPr>
        <sz val="11"/>
        <color theme="1"/>
        <rFont val="Calibri"/>
        <family val="2"/>
        <scheme val="minor"/>
      </rPr>
      <t xml:space="preserve"> Fortalecer el plan estratégico de Talento Humano con un sistema de méritos y estímulos para reconocer el desempeño, un plan anual de vacantes, previsión de recursos, evaluación integral alineada con objetivos institucionales, estrategias de retención, y un equipo robusto de seguridad y salud en el trabajo.Mejora de los espacios de trabajo para fomentar un ambiente saludable y productivo en todas las sedes.</t>
    </r>
  </si>
  <si>
    <t>M11</t>
  </si>
  <si>
    <t>4 Planes Estratégicos de Talento Humano implementados (1 por año)</t>
  </si>
  <si>
    <t>(No. De actividades del Plan implementadas / No. De actividades del Plan programadas) * 100</t>
  </si>
  <si>
    <t xml:space="preserve">Plan Estratégico de Talento Humano Vigencia 2024 Versión 1 Proceso de Gestión Humana. Enero de 2024. Publicado en la página web de la Universidad. </t>
  </si>
  <si>
    <t>100%
Planes diseñados e implementados</t>
  </si>
  <si>
    <t>1.11</t>
  </si>
  <si>
    <r>
      <rPr>
        <b/>
        <sz val="11"/>
        <color theme="1"/>
        <rFont val="Calibri"/>
        <family val="2"/>
        <scheme val="minor"/>
      </rPr>
      <t xml:space="preserve">BeneficiaTE. </t>
    </r>
    <r>
      <rPr>
        <sz val="11"/>
        <color theme="1"/>
        <rFont val="Calibri"/>
        <family val="2"/>
        <scheme val="minor"/>
      </rPr>
      <t>Ampliar la cobertura de apoyos socioeconómicos a funcionarios supernumerarios y docentes catedráticos, incluyendo plan/póliza exequial, reconocimientos por su labor y desempeño, seguro de vida, entre otros beneficios.</t>
    </r>
  </si>
  <si>
    <t>M12</t>
  </si>
  <si>
    <t>50% de los funcionarios supernumerarios y docentes catedráticos que acceden a los apoyos socioeconómicos creados.</t>
  </si>
  <si>
    <t>(No. De personas que acceden / No. Total De funcionarios supernumerarios y docentes catedráticos) * 100</t>
  </si>
  <si>
    <t>Planes dirigidos a funcionarios administrativos, provisionales, libre nombramiento y remoción, docentes de planta y ocasionales</t>
  </si>
  <si>
    <t>50%
Supernumerarios y docentes catedráticos que acceden a los apoyos</t>
  </si>
  <si>
    <t>20%
Supernumerarios y docentes catedráticos que acceden a los apoyos</t>
  </si>
  <si>
    <t>30%
Supernumerarios y docentes catedráticos que acceden a los apoyos</t>
  </si>
  <si>
    <t>40%
Supernumerarios y docentes catedráticos que acceden a los apoyos</t>
  </si>
  <si>
    <t>Bienestar Avanza UNIMAYOR
Consolidar estrategias de apoyo socioeconómico, inclusión, salud y participación cultural para estudiantes, egresados y colaboradores, mediante la ampliación de la oferta de
servicios de Bienestar y el fortalecimiento de alianzas interinstitucionales, fomentando un entorno inclusivo, saludable y participativo.</t>
  </si>
  <si>
    <t>1.12</t>
  </si>
  <si>
    <r>
      <rPr>
        <b/>
        <sz val="11"/>
        <color theme="1"/>
        <rFont val="Calibri"/>
        <family val="2"/>
        <scheme val="minor"/>
      </rPr>
      <t>Programa Socioeconómico.</t>
    </r>
    <r>
      <rPr>
        <sz val="11"/>
        <color theme="1"/>
        <rFont val="Calibri"/>
        <family val="2"/>
        <scheme val="minor"/>
      </rPr>
      <t xml:space="preserve"> Consolidar las estrategias de apoyo socioeconómico a estudiantes mediante alianzas interinstitucionales públicas y privadas que amplíen la cobertura de los apoyos existentes. Este programa incluirá ayudas para estudiantes de pregrado y posgrado en riesgo socioeconómico, tales como alimentación, hospedaje e insumos académicos. Además, se brindarán incentivos a estudiantes pertenecientes a grupos culturales y deportivos, y se implementarán acciones específicas para estudiantes de regiones, mejorando su conectividad y facilitando su desplazamiento durante las jornadas académicas.</t>
    </r>
  </si>
  <si>
    <t>M13</t>
  </si>
  <si>
    <t>8 Alianzas interinstitucionales para ampliar el programa de apoyo socioeconómico que incluya estudiantes de pregrado y posgrado en riesgo socioeconómico, estudiantes pertenecientes a grupos culturales y deportivos, y estudiantes de regiones.</t>
  </si>
  <si>
    <t>(No. De alianzas conformadas / No. De alianzas programadas) * 100</t>
  </si>
  <si>
    <t>1 Programa de apoyo socioeconómico consolidado e implementado-Acuerdo 11 de 2020 Por el cual se aprueba la Política y Modelo de Bienestar Institucional de la Universidad Colegio Mayor de Cundinamarca</t>
  </si>
  <si>
    <t>8
Alianzas conformadas</t>
  </si>
  <si>
    <t>2
Alianzas conformadas</t>
  </si>
  <si>
    <t>M14</t>
  </si>
  <si>
    <t>1.13</t>
  </si>
  <si>
    <r>
      <rPr>
        <b/>
        <sz val="11"/>
        <color theme="1"/>
        <rFont val="Calibri"/>
        <family val="2"/>
        <scheme val="minor"/>
      </rPr>
      <t xml:space="preserve">IncluyeTE. </t>
    </r>
    <r>
      <rPr>
        <sz val="11"/>
        <color theme="1"/>
        <rFont val="Calibri"/>
        <family val="2"/>
        <scheme val="minor"/>
      </rPr>
      <t>Diseñar una política institucional de inclusión y diversidad para comunidades interculturales. Este enfoque incluirá atención individual y grupal, acompañamiento, ajustes razonables y escenarios de formación y sensibilización. Se beneficiarán tanto los estudiantes como los colaboradores de la universidad, promoviendo un entorno inclusivo y diverso.</t>
    </r>
  </si>
  <si>
    <t>M15</t>
  </si>
  <si>
    <t>1 Política institucional de educación intercultural inclusiva de la Universidad Colegio Mayor de Cundinamarca (Acuerdo 011 del 5 de abril de 2024) implementada, a través de un plan de acción anual que incluya los indicadores de inclusión allí plasmados.</t>
  </si>
  <si>
    <t>(No. De actividades del plan implementadas / No. De actividades de la política programadas) * 100</t>
  </si>
  <si>
    <t xml:space="preserve"> Política aprobada-Política institucional de educación intercultural inclusiva de la Universidad Colegio Mayor de Cundinamarca (Acuerdo 011 del 5 de abril de 2024)</t>
  </si>
  <si>
    <t>1.14</t>
  </si>
  <si>
    <t>M16</t>
  </si>
  <si>
    <t>1 centro de atención psicosocial creado.</t>
  </si>
  <si>
    <t>(No. De centros creados / No. De centros programados) * 100</t>
  </si>
  <si>
    <t>1
Centro creado</t>
  </si>
  <si>
    <t>1.15</t>
  </si>
  <si>
    <r>
      <rPr>
        <b/>
        <sz val="11"/>
        <color theme="1"/>
        <rFont val="Calibri"/>
        <family val="2"/>
        <scheme val="minor"/>
      </rPr>
      <t>Salud y Autocuidado</t>
    </r>
    <r>
      <rPr>
        <sz val="11"/>
        <color theme="1"/>
        <rFont val="Calibri"/>
        <family val="2"/>
        <scheme val="minor"/>
      </rPr>
      <t>. Fortalecer la red de apoyo de salud en todas las sedes para
estudiantes, egresados y colaboradores ampliando su cobertura a Telemedicina
como estrategia de apoyo a toda la comunidad universitaria.</t>
    </r>
  </si>
  <si>
    <t>M17</t>
  </si>
  <si>
    <t>1 Estrategia de telemedicina diseñada e implementada con cobertura en todas las sedes de la Universidad.</t>
  </si>
  <si>
    <t>(No. De actividades de la estrategia implementadas / No. de actividades programadas) * 100</t>
  </si>
  <si>
    <t>1.16</t>
  </si>
  <si>
    <r>
      <rPr>
        <b/>
        <sz val="11"/>
        <color theme="1"/>
        <rFont val="Calibri"/>
        <family val="2"/>
        <scheme val="minor"/>
      </rPr>
      <t>DivierteTE Sanamente</t>
    </r>
    <r>
      <rPr>
        <sz val="11"/>
        <color theme="1"/>
        <rFont val="Calibri"/>
        <family val="2"/>
        <scheme val="minor"/>
      </rPr>
      <t>. Diseñar la Política Cultural, Deportiva y de Tiempo Libre de la universidad para estudiantes, egresados y colaboradores. Esta política incluirá la ampliación de la oferta cultural en artes, la consolidación del teatrillo móvil, la virtualización de actividades culturales y la implementación de programas de incentivos, apoyos y becas deportivas y culturales para deportistas de alto rendimiento y artistas consolidados. También se ampliarán los escenarios de participación para los grupos de representación cultural y deportiva, y se creará la Semana de la Recreación y el Deporte para fomentar la actividad física y la recreación entre todos los miembros de la comunidad universitaria.</t>
    </r>
  </si>
  <si>
    <t>M18</t>
  </si>
  <si>
    <t xml:space="preserve">1 Política Cultural, Deportiva y de Tiempo Libre para estudiantes, egresados y colaboradores diseñada e implementada. </t>
  </si>
  <si>
    <t>(No. De actividades de la política implementadas / No. De actividades de la política programadas) * 100</t>
  </si>
  <si>
    <t>100%
Política creada e implementada</t>
  </si>
  <si>
    <t>1
Política creada
25%
Política implementada</t>
  </si>
  <si>
    <t>50%
Política implementada</t>
  </si>
  <si>
    <t>100%
Política implementada</t>
  </si>
  <si>
    <t>M19</t>
  </si>
  <si>
    <t>1 Semana de la recreación y el deporte para fomentar la actividad física y la recreación entre todos los miembros de la comunidad universitaria.</t>
  </si>
  <si>
    <t>(No. De actividades implementadas / No. De actividades programadas) * 100</t>
  </si>
  <si>
    <t>100%
Semana implementada</t>
  </si>
  <si>
    <t>Conectando Territorios, Impulsando Empresas y
Transformando Vidas
Crear el Programa Conectando Territorios, Impulsando Empresas y Transformando Vidas que contempla un proceso de regionalización con la apertura de programas académicos a lo largo del territorio colombiano, cursos de extensión, proyectos de investigación y proyección social con enfoque de apropiación social de conocimiento a nivel nacional y una visión holística, donde la práctica profesional se convierte en un experiencia completa e integral con múltiples oportunidades a lo largo de la carrera y una
inmersión en entornos territoriales, reales y dinámicos</t>
  </si>
  <si>
    <t>2.1</t>
  </si>
  <si>
    <r>
      <rPr>
        <b/>
        <sz val="11"/>
        <color theme="1"/>
        <rFont val="Calibri"/>
        <family val="2"/>
        <scheme val="minor"/>
      </rPr>
      <t>Construyendo Territorios.</t>
    </r>
    <r>
      <rPr>
        <sz val="11"/>
        <color theme="1"/>
        <rFont val="Calibri"/>
        <family val="2"/>
        <scheme val="minor"/>
      </rPr>
      <t xml:space="preserve"> Establecer relaciones de colaboración para la conquista de nuevas regiones, a través de la apertura de programas académicos, cursos de extensión y/o proyectos de investigación, promoviendo el desarrollo sostenible, la innovación y el bienestar comunitario en el país.</t>
    </r>
  </si>
  <si>
    <t>M30</t>
  </si>
  <si>
    <t>(No. Convenios firmados / No. De convenios proyectados) * 100</t>
  </si>
  <si>
    <t>30
Convenios firmados</t>
  </si>
  <si>
    <t>10
Convenios firmados</t>
  </si>
  <si>
    <t>20
Convenios firmados</t>
  </si>
  <si>
    <t>2.2</t>
  </si>
  <si>
    <r>
      <rPr>
        <b/>
        <sz val="11"/>
        <color theme="1"/>
        <rFont val="Calibri"/>
        <family val="2"/>
        <scheme val="minor"/>
      </rPr>
      <t>Plataforma para la competitividad y el bienestar regional.</t>
    </r>
    <r>
      <rPr>
        <sz val="11"/>
        <color theme="1"/>
        <rFont val="Calibri"/>
        <family val="2"/>
        <scheme val="minor"/>
      </rPr>
      <t xml:space="preserve"> Esta plataforma busca crear un escenario que articule la investigación y la proyección social (en el marco de la responsabilidad social universitaria), para que, con la creación de semilleros de proyección social y desde el intercambio de conocimientos y la colaboración entre la Universidad con organizaciones, empresas y organismos gubernamentales, se identifiquen e impulsen desde la academia iniciativas y propuestas para un desarrollo equilibrado y sostenible, coadyuvando a una mayor competitividad regional.</t>
    </r>
  </si>
  <si>
    <t>M31</t>
  </si>
  <si>
    <t>1 Plataforma para la competitividad y el bienestar regional implementada.</t>
  </si>
  <si>
    <t>(No. Plataformas implementadas / No. De Plataformas programadas) * 100</t>
  </si>
  <si>
    <t>1
Plataforma implementada</t>
  </si>
  <si>
    <t>2.3</t>
  </si>
  <si>
    <r>
      <rPr>
        <b/>
        <sz val="11"/>
        <color theme="1"/>
        <rFont val="Calibri"/>
        <family val="2"/>
        <scheme val="minor"/>
      </rPr>
      <t>Hub de Innovación para la competitividad y el bienestar regional.</t>
    </r>
    <r>
      <rPr>
        <sz val="11"/>
        <color theme="1"/>
        <rFont val="Calibri"/>
        <family val="2"/>
        <scheme val="minor"/>
      </rPr>
      <t xml:space="preserve"> Se propone crear un escenario para gestar y acompañar proyectos de impacto a través de la colaboración entre los miembros de la comunidad académica, entes territoriales, empresas y organizaciones en general para crear, desarrollar y lanzar nuevos productos, servicios o soluciones, a través de un ecosistema colaborativo, que integre: Metodologías que incluyan proyectos de apropiación social del conocimiento y que propicien el intercambio de conocimientos científico-tecnológicos con otros saberes y experiencias y Procesos de documentación, medición, evaluación y socialización.</t>
    </r>
  </si>
  <si>
    <t>M32</t>
  </si>
  <si>
    <t>1 Hub de innovación (Centro de colaboración) creado.</t>
  </si>
  <si>
    <t>(No. Hub creados / No. De Hub programados) * 100</t>
  </si>
  <si>
    <t>1
Hub creado</t>
  </si>
  <si>
    <t>2.4</t>
  </si>
  <si>
    <r>
      <rPr>
        <b/>
        <sz val="11"/>
        <color theme="1"/>
        <rFont val="Calibri"/>
        <family val="2"/>
        <scheme val="minor"/>
      </rPr>
      <t xml:space="preserve">Proyección Social en Territorio. </t>
    </r>
    <r>
      <rPr>
        <sz val="11"/>
        <color theme="1"/>
        <rFont val="Calibri"/>
        <family val="2"/>
        <scheme val="minor"/>
      </rPr>
      <t>Se propone crear unidades MIPSE en territorio, en coherencia con los procesos de regionalización que la Universidad está desarrollando, con el objetivo de brindar una estructura organizada que oriente los esfuerzos de la Universidad, en el marco de la responsabilidad social universitaria, hacia el logro de resultados que generen cambios o transformaciones desde procesos sostenibles, que aporten al desarrollo regional, a través de cursos de extensión, educación continuada, educación permanente, prácticas académicas, proyectos de investigación, venta de servicios y convenios.</t>
    </r>
  </si>
  <si>
    <t>M33</t>
  </si>
  <si>
    <t>4 Unidades de Gestión o Unidades de Apoyo propuestas en el Modelo Institucional de Proyección Social y Extensión MIPSE creadas en territorio.</t>
  </si>
  <si>
    <t>(Número de unidades de gestión o apoyo creadas en territorio / Número de unidades de gestión o apoyo propuestas para crear en territorio) * 100</t>
  </si>
  <si>
    <t>Acuerdo 085 2021 U. Emprendimiento; Acuerdo 038 2022 Centro de arte y cultura;  Acuerdo 044 2023 Observatorio de Cultura y Gestión del Conocimiento; Acuerdo 055 de 2024 Creación del Consultorio de Diseño Digital como unidad MIPSE; 
Acuerdo 056 de 2024 Creación del Museo de la Mujer como Unidad MIPSE.</t>
  </si>
  <si>
    <t>4
Unidades creadas</t>
  </si>
  <si>
    <t>1
Unidad creada</t>
  </si>
  <si>
    <t>2.5</t>
  </si>
  <si>
    <t>M34</t>
  </si>
  <si>
    <t>1 Convenio para práctica suscrito por facultad.</t>
  </si>
  <si>
    <t>(No. De convenios suscritos / No. Total de convenios programados) * 100</t>
  </si>
  <si>
    <t>6 
Convenios de práctica suscritos</t>
  </si>
  <si>
    <t>Cultura de Investigación - Acción
Consolidar una Cultura de Investigación - Acción que, mediante ciclos de planificación, observación y reflexión, fomente la participación colaborativa, la orientación
a la solución de problemas, así como la generación y transferencia de conocimiento práctico y teórico, fortaleciendo los ejercicios de investigación desde la pertinencia, accesibilidad, replicabilidad y sostenibilidad</t>
  </si>
  <si>
    <t>2.6</t>
  </si>
  <si>
    <r>
      <rPr>
        <b/>
        <sz val="11"/>
        <color theme="1"/>
        <rFont val="Calibri"/>
        <family val="2"/>
        <scheme val="minor"/>
      </rPr>
      <t>Ciencia Abierta.</t>
    </r>
    <r>
      <rPr>
        <sz val="11"/>
        <color theme="1"/>
        <rFont val="Calibri"/>
        <family val="2"/>
        <scheme val="minor"/>
      </rPr>
      <t xml:space="preserve"> Implementar una Plataforma Digital de Acceso Abierto denominada “Conocimiento Sin Límites” que albergue y mejore las citaciones y el posicionamiento de las publicaciones producidas por la comunidad académica de la Universidad, para fortalecer el Sello Editorial. Esta plataforma será interactiva y de fácil acceso, e incorporará innovaciones digitales en los formatos, además de contar con una app que facilite la consulta de los contenidos relevantes.</t>
    </r>
  </si>
  <si>
    <t>M35</t>
  </si>
  <si>
    <t>1 Plataforma digital de acceso abierto con app para fortalecer el Sello Editorial implementada.</t>
  </si>
  <si>
    <t>2.7</t>
  </si>
  <si>
    <t>M36</t>
  </si>
  <si>
    <t>4 Grupos de investigación de la Universidad con mayor nivel de categorización.</t>
  </si>
  <si>
    <t>(Número de grupos de investigación con mejoras en la categorización/Número total de grupos de investigación categorizados) * 100</t>
  </si>
  <si>
    <t>Resultados definitivos            A1: 2
A: 1
B: 2
C: 17
REC: 2                         TOTAL:24</t>
  </si>
  <si>
    <t>4 grupos con mejor categorización
Resultados definitivos            A1: 3
A: 1
B: 2
C: 18                   TOTAL:24</t>
  </si>
  <si>
    <t>M37</t>
  </si>
  <si>
    <t>12 Investigadores de la Universidad con mayor nivel de categorización.</t>
  </si>
  <si>
    <t>(Número de investigadores con mejoras en la categorización/Número total de investigadores categorizados) * 100</t>
  </si>
  <si>
    <t>Senior: 2
Asociado: 10
Junior: 43
Total: 55</t>
  </si>
  <si>
    <t>12 investigadores con mejor categorización
Senior: 2
Asociado: 10
Junior: 43
Total: 55</t>
  </si>
  <si>
    <t>M38</t>
  </si>
  <si>
    <t>Participación del 30% de los estudiantes en semilleros de investigación.</t>
  </si>
  <si>
    <t>(No. De estudiantes vinculados a semilleros de investigación / No. De estudiantes matriculados) * 100
(Indicador expresado anualmente de manera acumulativa)</t>
  </si>
  <si>
    <t>De 6616 estudiantes, 1702 pertenecen a semilleros, representando un 25,72%</t>
  </si>
  <si>
    <t>30%
de estudiantes participando</t>
  </si>
  <si>
    <t>27%
de estudiantes participando</t>
  </si>
  <si>
    <t>28%
de estudiantes participando</t>
  </si>
  <si>
    <t>29%
de estudiantes participando</t>
  </si>
  <si>
    <t>2.8</t>
  </si>
  <si>
    <r>
      <rPr>
        <b/>
        <sz val="11"/>
        <color theme="1"/>
        <rFont val="Calibri"/>
        <family val="2"/>
        <scheme val="minor"/>
      </rPr>
      <t>Incubadora de Emprendimientos de Base Tecnológica</t>
    </r>
    <r>
      <rPr>
        <sz val="11"/>
        <color theme="1"/>
        <rFont val="Calibri"/>
        <family val="2"/>
        <scheme val="minor"/>
      </rPr>
      <t>. Diseñar un programa especializado desde el Área de Transferencia de Resultados de Investigación (ATRI) para el apoyo a estudiantes, docentes y emprendedores para el desarrollo y comercialización de tecnologías y capacidades, mediante mentorías técnicas y de mercado, acceso a capital semilla, apoyo en propiedad intelectual, conexiones con inversionistas, entre otros.</t>
    </r>
  </si>
  <si>
    <t>M39</t>
  </si>
  <si>
    <t xml:space="preserve">1 Programa especializado (Incubadora de Emprendimientos de Base Tecnológica) para el apoyo a estudiantes, docentes y emprendedores. </t>
  </si>
  <si>
    <t>(No. De programas diseñados / No. De programas programados) * 100</t>
  </si>
  <si>
    <t>1
Programa diseñado</t>
  </si>
  <si>
    <t>2.9</t>
  </si>
  <si>
    <r>
      <rPr>
        <b/>
        <sz val="11"/>
        <color theme="1"/>
        <rFont val="Calibri"/>
        <family val="2"/>
        <scheme val="minor"/>
      </rPr>
      <t>Conecta UNIMAYOR.</t>
    </r>
    <r>
      <rPr>
        <sz val="11"/>
        <color theme="1"/>
        <rFont val="Calibri"/>
        <family val="2"/>
        <scheme val="minor"/>
      </rPr>
      <t xml:space="preserve"> Con el liderazgo de la Universidad, establecer y fortalecer espacios y ejercicios de colaboración interuniversitaria, fomentando un relacionamiento con propósito e intencionado con empresas, instituciones públicas y organizaciones de la sociedad civil. A través de convenios de cooperación, proyectos conjuntos y programas de intercambio, se busca crear sinergias que impulsen la innovación, el desarrollo académico y la solución de problemas sociales, promoviendo así un ecosistema de colaboración y crecimiento mutuo.</t>
    </r>
  </si>
  <si>
    <t>M40</t>
  </si>
  <si>
    <t>4 Convenios nuevos de cooperación con empresas, instituciones públicas y organizaciones de la sociedad civil, con el fin de crear sinergias que impulsen la innovación.</t>
  </si>
  <si>
    <t>En total, la UNICOLMAYOR tiene en ejecución 57 proyectos de investigación e innovación durante el periodo 2023-2024, de los cuales 34 (60%) cuentan con aliados externos.</t>
  </si>
  <si>
    <t>4
Convenios firmados</t>
  </si>
  <si>
    <t>1
Convenio firmado</t>
  </si>
  <si>
    <t>2.10</t>
  </si>
  <si>
    <r>
      <rPr>
        <b/>
        <sz val="11"/>
        <color theme="1"/>
        <rFont val="Calibri"/>
        <family val="2"/>
        <scheme val="minor"/>
      </rPr>
      <t xml:space="preserve">Academia de Investigación UNIMAYOR. </t>
    </r>
    <r>
      <rPr>
        <sz val="11"/>
        <color theme="1"/>
        <rFont val="Calibri"/>
        <family val="2"/>
        <scheme val="minor"/>
      </rPr>
      <t>Desarrollar cursos abiertos, virtuales y permanentes donde docentes, estudiantes y egresados pueden adquirir o actualizar competencias y capacidades para investigar y gestionar la investigación.</t>
    </r>
  </si>
  <si>
    <t>M41</t>
  </si>
  <si>
    <t>8 Cursos abiertos, virtuales y permanentes para fortalecer competencias de investigación dirigido a docentes, estudiantes y egresados.</t>
  </si>
  <si>
    <t>(No. De cursos desarrollados / No. De cursos programados) * 100</t>
  </si>
  <si>
    <t>8
Cursos desarrollados</t>
  </si>
  <si>
    <t>2
Cursos desarrollados</t>
  </si>
  <si>
    <t>2.11</t>
  </si>
  <si>
    <t>M42</t>
  </si>
  <si>
    <t>2 programas de doctorado diseñados y radicados, potenciando el impacto de la investigación e innovación.</t>
  </si>
  <si>
    <t>(No. De programas de doctorado radicados / No. De programas de doctorado programados) * 100</t>
  </si>
  <si>
    <t>2
Programas diseñados y radicados</t>
  </si>
  <si>
    <t>1
Programa diseñado  y radicado</t>
  </si>
  <si>
    <t>Expandiendo el Conocimiento
La Estrategia Expandiendo el Conocimiento en la UNIMAYOR busca mediante la creación de programas, plataformas y colaboraciones desplegar acciones que promuevan la mejora de las competencias del talento humano y contribuyan al desarrollo económico y social de los territorios atendidos por la Universidad, asegurando un impacto duradero y positivo</t>
  </si>
  <si>
    <t>2.12</t>
  </si>
  <si>
    <r>
      <rPr>
        <b/>
        <sz val="11"/>
        <color theme="1"/>
        <rFont val="Calibri"/>
        <family val="2"/>
        <scheme val="minor"/>
      </rPr>
      <t>Fábricas de Productividad y Sostenibilidad.</t>
    </r>
    <r>
      <rPr>
        <sz val="11"/>
        <color theme="1"/>
        <rFont val="Calibri"/>
        <family val="2"/>
        <scheme val="minor"/>
      </rPr>
      <t xml:space="preserve"> Crear una línea de asesoría técnica y especializada para empresas locales y regionales, fomentando la colaboración entre la Universidad y el sector productivo y promoviendo el desarrollo sostenible y el crecimiento económico.</t>
    </r>
  </si>
  <si>
    <t>M43</t>
  </si>
  <si>
    <t xml:space="preserve">1 Línea de asesoría técnica y especializada para empresas locales y regionales creada e implementada. </t>
  </si>
  <si>
    <t>(No. De líneas de asesoría implementadas / No. De líneas de asesoría programadas) * 100</t>
  </si>
  <si>
    <t>100%
Línea de asesoría creada
e implementada</t>
  </si>
  <si>
    <t>1
Línea de asesoría creada
100% 
Implementada</t>
  </si>
  <si>
    <t>100%
Línea de asesoría implementada</t>
  </si>
  <si>
    <t>2.13</t>
  </si>
  <si>
    <r>
      <rPr>
        <b/>
        <sz val="11"/>
        <color theme="1"/>
        <rFont val="Calibri"/>
        <family val="2"/>
        <scheme val="minor"/>
      </rPr>
      <t xml:space="preserve">Edux-Tech. </t>
    </r>
    <r>
      <rPr>
        <sz val="11"/>
        <color theme="1"/>
        <rFont val="Calibri"/>
        <family val="2"/>
        <scheme val="minor"/>
      </rPr>
      <t>Desarrollar una plataforma que garantice el acceso extendido a la educación continua de jóvenes y adultos a lo largo de la vida mediante la oferta de cursos cortos, MOOCs y módulos de posgrados con el uso de las TIC, titulados a través de certificaciones por competencias (homologación en créditos de pregrado y posgrado), certificaciones por asistencia e insignias digitales.</t>
    </r>
  </si>
  <si>
    <t>M44</t>
  </si>
  <si>
    <t>1 Plataforma desarrollada que garantice el acceso extendido a la educación continua de jóvenes y adultos.</t>
  </si>
  <si>
    <t>(No. De plataformas desarrolladas / No. De plataformas programadas) * 100</t>
  </si>
  <si>
    <t>1
Plataforma desarrollada</t>
  </si>
  <si>
    <t>2.14</t>
  </si>
  <si>
    <r>
      <rPr>
        <b/>
        <sz val="11"/>
        <color theme="1"/>
        <rFont val="Calibri"/>
        <family val="2"/>
        <scheme val="minor"/>
      </rPr>
      <t>Einstein:</t>
    </r>
    <r>
      <rPr>
        <sz val="11"/>
        <color theme="1"/>
        <rFont val="Calibri"/>
        <family val="2"/>
        <scheme val="minor"/>
      </rPr>
      <t xml:space="preserve"> Estado innovador, sustentable, técnico e incluyente. Gestionar proyectos territoriales con recursos externos coadyuvando a la ejecución de planes de desarrollo (gobierno local, municipal y nacional).</t>
    </r>
  </si>
  <si>
    <t>M45</t>
  </si>
  <si>
    <t>12 Proyectos territoriales con recursos externos coadyuvando a la ejecución de planes de desarrollo (gobierno local, municipal y nacional).</t>
  </si>
  <si>
    <t>(No. De proyectos desarrollados / No. De proyectos programados) * 100</t>
  </si>
  <si>
    <t>12
Proyectos desarrollados</t>
  </si>
  <si>
    <t>2
Proyectos desarrollados</t>
  </si>
  <si>
    <t>4
Proyectos desarrollados</t>
  </si>
  <si>
    <t>2.15</t>
  </si>
  <si>
    <r>
      <rPr>
        <b/>
        <sz val="11"/>
        <color theme="1"/>
        <rFont val="Calibri"/>
        <family val="2"/>
        <scheme val="minor"/>
      </rPr>
      <t xml:space="preserve">Liderazgo Visionario UNIMAYOR. </t>
    </r>
    <r>
      <rPr>
        <sz val="11"/>
        <color theme="1"/>
        <rFont val="Calibri"/>
        <family val="2"/>
        <scheme val="minor"/>
      </rPr>
      <t>Crear una Escuela de Liderazgo que desarrolle capacidades y habilidades esenciales como toma de decisiones estratégicas, comunicación efectiva, gestión de equipos diversos, pensamiento crítico, resolución de problemas complejos, entre otros, para estudiantes, a través de una ruta de electivas en Facultades y para externos, mediante certificaciones en Edux-Tech.</t>
    </r>
  </si>
  <si>
    <t>M46</t>
  </si>
  <si>
    <t>1 Escuela de Liderazgo, a través de una ruta de electivas en Facultades y para externos, mediante certificaciones en Edux-Tech.</t>
  </si>
  <si>
    <t>(No. De escuelas de liderazgo creadas/ No. De escuelas de liderazgo programadas) * 100</t>
  </si>
  <si>
    <t>1
Escuela creada</t>
  </si>
  <si>
    <r>
      <rPr>
        <b/>
        <sz val="11"/>
        <color theme="1"/>
        <rFont val="Calibri"/>
        <family val="2"/>
        <scheme val="minor"/>
      </rPr>
      <t>Prácticas Profesionales 360</t>
    </r>
    <r>
      <rPr>
        <sz val="11"/>
        <color theme="1"/>
        <rFont val="Calibri"/>
        <family val="2"/>
        <scheme val="minor"/>
      </rPr>
      <t>. Gestionar de manera opcional la participación de los estudiantes en más de una práctica profesional (presenciales o virtuales) durante el desarrollo del pregrado, en sectores relevantes a cada Programa Académico, permitiendo a los estudiantes aplicar conocimientos en proyectos reales, recibir mentoría de expertos y utilizar tecnologías interactivas para enriquecer el aprendizaje en entornos reales y dinámicos.</t>
    </r>
  </si>
  <si>
    <r>
      <rPr>
        <b/>
        <sz val="11"/>
        <color theme="1"/>
        <rFont val="Calibri"/>
        <family val="2"/>
        <scheme val="minor"/>
      </rPr>
      <t>Grupos y vocaciones científicas (semilleros) de Excelencia.</t>
    </r>
    <r>
      <rPr>
        <sz val="11"/>
        <color theme="1"/>
        <rFont val="Calibri"/>
        <family val="2"/>
        <scheme val="minor"/>
      </rPr>
      <t xml:space="preserve"> En el marco de la normatividad, mejorar los niveles de categorización de los grupos de investigación e investigadores de la Universidad, fomentando prácticas colaborativas e  interdisciplinares y creando entornos de aprendizaje a las vocaciones científicas (semilleros) que faciliten la generación y transferencia de resultados de investigación de alto impacto.</t>
    </r>
  </si>
  <si>
    <t>Aprendizaje Experiencial en UNIMAYOR
Incorporar una Ruta de Aprendizaje Flexible en los programas académicos que ofrece
la universidad, fomentando el aprendizaje experiencial e híbrido basado en competencias
y proyectos en los diferentes niveles formativos, implementando acciones de
internacionalización que promuevan la interculturalidad y faciliten la inserción en el
mercado laboral y ofreciendo titulaciones y certificaciones adaptadas a las necesidades
individuales</t>
  </si>
  <si>
    <t>3.1</t>
  </si>
  <si>
    <r>
      <rPr>
        <b/>
        <sz val="11"/>
        <color theme="1"/>
        <rFont val="Calibri"/>
        <family val="2"/>
        <scheme val="minor"/>
      </rPr>
      <t>Plan Expansión Académica:</t>
    </r>
    <r>
      <rPr>
        <sz val="11"/>
        <color theme="1"/>
        <rFont val="Calibri"/>
        <family val="2"/>
        <scheme val="minor"/>
      </rPr>
      <t xml:space="preserve"> crearemos la Facultad de Ciencias Básicas, que proporciona los fundamentos del conocimiento científico, fomenta el pensamiento crítico y apoya a otras disciplinas, además de ser un pilar para la investigación y la innovación que contribuye al prestigio académico formando profesionales capaces de enfrentar desafíos globales, lo que impacta positivamente en la sociedad y el desarrollo sostenible; y la Facultad de Educación que impulsará el desarrollo académico y profesional mediante la formación de docentes capacitados, fomentará la investigación educativa y promoverá la innovación pedagógica. Además de establecer vínculos significativos con instituciones nacionales e internacionales, mejorando el prestigio académico y el alcance global de la universidad, así como 15 nuevos programas académicos pertinentes para el crecimiento, expansión y posicionamiento. Para ello: Facultad de Ciencias de la Salud: Ampliar la oferta de programas en los campos de Medicina, Enfermería y/o Fisioterapia, Facultad de arquitectura e ingeniería: Ingeniería Civil y/o , Ingeniería Ambiental y/o
Tecnología en Gestión o Administración Ambiental, Especialización en
Animación y Posproducción Audiovisual o Desarrollo de Videojuegos, Facultad de Ciencias Sociales y Humanas: Crear programas como Sociología y Especialización en Destinos Turísticos Interconectados ó con la denominación Turismo inteligente, Facultad de Derecho: Especialización en Derecho Digital, Facultad de Administración y Economía: Crear programas en especialización o tecnología en Economía y Gestión de la Innovación, Desarrollo de Negocios Digitales, Especialización en Gerencia de Negocios Globales, Facultad de Educación: Crear programas de Licenciatura en Ciencias del Deporte y especialización en Educación inclusiva y Facultad de Ciencias Básicas: Especialización en Actuaría.</t>
    </r>
  </si>
  <si>
    <t>M47</t>
  </si>
  <si>
    <t>2 nuevas facultades creadas:
Facultad de Ciencias Básicas
Facultad de Educación</t>
  </si>
  <si>
    <t>(Número de facultades creadas/
2 facultades esperadas)*100</t>
  </si>
  <si>
    <t xml:space="preserve">Se tienen 5 facultades:
Facultad de Administración y Economía
Facultad de Ciencias de la Salud
Facultad de Ciencias Sociales, Facultad de Derecho, Facultad de Ingeniería y Arquitectura </t>
  </si>
  <si>
    <t>1 Facultad creada mediante acuerdo de Consejo Superior Universitario</t>
  </si>
  <si>
    <t>M48</t>
  </si>
  <si>
    <t>En el Plan Rectoral Unicolmayor se transforma se crearon 24 programas académicos</t>
  </si>
  <si>
    <t>3 programas diseñados y radicados</t>
  </si>
  <si>
    <t>4 programas diseñados y radicados</t>
  </si>
  <si>
    <t>M49</t>
  </si>
  <si>
    <t>Incrementar el 30% de estudiantes nuevos matriculados en la Universidad</t>
  </si>
  <si>
    <t>(No. estudiantes nuevos matriculados/No. estudiantes nuevos proyectados</t>
  </si>
  <si>
    <t>Incremento del 30% de estudiantes nuevos matriculados en la Universidad</t>
  </si>
  <si>
    <t>5% de incremento de estudiantes nuevos matriculados en la Universidad</t>
  </si>
  <si>
    <t>10% de incremento de estudiantes nuevos matriculados en la Universidad</t>
  </si>
  <si>
    <t>20% de incremento de estudiantes nuevos matriculados en la Universidad</t>
  </si>
  <si>
    <t>30% de incremento de estudiantes nuevos matriculados en la Universidad</t>
  </si>
  <si>
    <t>3.2</t>
  </si>
  <si>
    <r>
      <rPr>
        <b/>
        <sz val="11"/>
        <color theme="1"/>
        <rFont val="Calibri"/>
        <family val="2"/>
        <scheme val="minor"/>
      </rPr>
      <t xml:space="preserve">Experiencia Activa y Vivencial en el Currículo. </t>
    </r>
    <r>
      <rPr>
        <sz val="11"/>
        <color theme="1"/>
        <rFont val="Calibri"/>
        <family val="2"/>
        <scheme val="minor"/>
      </rPr>
      <t>Incorporar énfasis disciplinares y fortalecer el sistema de evaluación de resultados de aprendizaje (RA) en los planes de estudio de programas académicos, asegurando que los estudiantes adquieran y demuestren competencias específicas a lo largo de su formación académica. Así mismo, mantener y fortalecer la apuesta del PEI actualizado con el “Plan Rectoral Unicolmayor se Transforma 2020 – 2024”, respecto a la formación de competencias de emprendimiento e innovación.</t>
    </r>
  </si>
  <si>
    <t>M50</t>
  </si>
  <si>
    <t>1 Sistema de evaluación de resultados de aprendizaje (RA) actualizado y en operación con énfasis disciplinares y con formación de competencias de emprendimiento e innovación.</t>
  </si>
  <si>
    <t>(No. de sistemas de evaluación (RA) actualizado y operando / No. de sistemas a actualizar e implementar) * 100</t>
  </si>
  <si>
    <t>3.3</t>
  </si>
  <si>
    <r>
      <rPr>
        <b/>
        <sz val="11"/>
        <color theme="1"/>
        <rFont val="Calibri"/>
        <family val="2"/>
        <scheme val="minor"/>
      </rPr>
      <t xml:space="preserve">Aseguramiento de la Calidad Académica. </t>
    </r>
    <r>
      <rPr>
        <sz val="11"/>
        <color theme="1"/>
        <rFont val="Calibri"/>
        <family val="2"/>
        <scheme val="minor"/>
      </rPr>
      <t>Acreditar internacionalmente el sistema interno de aseguramiento de la calidad de la Universidad. Garantizar el servicio educativo de alta calidad con la Renovación la Acreditación Institucional en Alta Calidad.</t>
    </r>
  </si>
  <si>
    <t>M51</t>
  </si>
  <si>
    <t>1 Acreditación internacional del sistema interno de aseguramiento de la calidad de la Universidad.</t>
  </si>
  <si>
    <t>Acreditación institucional internacional</t>
  </si>
  <si>
    <t>100%
Acreditación institucional internacional del sistema de aseguramiento de la calidad</t>
  </si>
  <si>
    <t>100%
Obtención de Acreditación internacional del sistema de aseguramiento de la calidad</t>
  </si>
  <si>
    <t>M52</t>
  </si>
  <si>
    <t>1 Renovación de la Acreditación Institucional en Alta Calidad otorgada</t>
  </si>
  <si>
    <t>Proceso de autoevaluación de renovación de Acreditación institucional realizado</t>
  </si>
  <si>
    <t>Resolución 00021 del 11 de enero de 2023, el Ministerio de Educación Nacional otorgó la Acreditación Institucional en Alta Calidad a la Universidad Colegio Mayor de Cundinamarca con lugar de desarrollo en Bogotá por un término de seis años</t>
  </si>
  <si>
    <t>100%
Proceso de autoevaluación de renovación de Acreditación institucional realizado</t>
  </si>
  <si>
    <t>100%
Presentación del informe de autoevaluación y los documentos requeridos ante el CNA</t>
  </si>
  <si>
    <t>3.4</t>
  </si>
  <si>
    <r>
      <rPr>
        <b/>
        <sz val="11"/>
        <color theme="1"/>
        <rFont val="Calibri"/>
        <family val="2"/>
        <scheme val="minor"/>
      </rPr>
      <t xml:space="preserve">Certificaciones Internacionales. </t>
    </r>
    <r>
      <rPr>
        <sz val="11"/>
        <color theme="1"/>
        <rFont val="Calibri"/>
        <family val="2"/>
        <scheme val="minor"/>
      </rPr>
      <t>Obtener certificaciones internacionales a través de nuestros programas académicos, elevando el reconocimiento global de las ofertas educativas y asegurando el cumplimiento de los más altos estándares de excelencia académica.</t>
    </r>
  </si>
  <si>
    <t>M53</t>
  </si>
  <si>
    <t>2 Certificaciones internacionales de programas académicos obtenidas</t>
  </si>
  <si>
    <t xml:space="preserve">Programas académicos certificados internaiconalmente/2 programas académicos  a certificar </t>
  </si>
  <si>
    <t>2 programas certificados internacionalmente</t>
  </si>
  <si>
    <t>1
programa certificado</t>
  </si>
  <si>
    <t>3.5</t>
  </si>
  <si>
    <r>
      <rPr>
        <b/>
        <sz val="11"/>
        <color theme="1"/>
        <rFont val="Calibri"/>
        <family val="2"/>
        <scheme val="minor"/>
      </rPr>
      <t>Acreditación Internacional.</t>
    </r>
    <r>
      <rPr>
        <sz val="11"/>
        <color theme="1"/>
        <rFont val="Calibri"/>
        <family val="2"/>
        <scheme val="minor"/>
      </rPr>
      <t xml:space="preserve"> Luego del avance en la acreditación de todos los programas de pregrado de la Facultad de Arquitectura e Ingeniería, se propone incursionar en la acreditación internacional de alta calidad de al menos uno de ellos, como una oportunidad para confrontarse frente a pares internacionales, y a través de ello, recibir una mirada crítica, una evaluación bajo otros referentes y unas recomendaciones que integran otro tipo de estándares y de experiencias que permiten validar cómo estamos respecto a otras prácticas de la misma índole en el mundo, cómo se puede mejorar en esa vía y como se va implementando un marco internacional que demuestre un compromiso y una colaboración trasfronteriza entre instituciones para propender por la excelencia académica a nivel local y global.</t>
    </r>
  </si>
  <si>
    <t>M54</t>
  </si>
  <si>
    <t>1 Programa de pregrado de la Facultad de Ingeniería y Arquitectura con acreditación internacional de alta calidad.</t>
  </si>
  <si>
    <t>1 programa de pregrado acreditado internacionalmente</t>
  </si>
  <si>
    <t>3.6</t>
  </si>
  <si>
    <r>
      <rPr>
        <b/>
        <sz val="11"/>
        <color theme="1"/>
        <rFont val="Calibri"/>
        <family val="2"/>
        <scheme val="minor"/>
      </rPr>
      <t xml:space="preserve">ConexionMedia. </t>
    </r>
    <r>
      <rPr>
        <sz val="11"/>
        <color theme="1"/>
        <rFont val="Calibri"/>
        <family val="2"/>
        <scheme val="minor"/>
      </rPr>
      <t>Articular la educación media y superior, facilitando la transición de los estudiantes mediante programas de orientación vocacional, acceso gratuito a microcredenciales, cursos preuniversitarios, proyectos de investigación y actividades de inmersión en la Universidad. Este enfoque integral garantiza que los estudiantes estén mejor preparados y alineados con sus futuras carreras académicas y profesionales, promoviendo una educación a lo largo de la vida.</t>
    </r>
  </si>
  <si>
    <t>M55</t>
  </si>
  <si>
    <t>8 convenios suscritos con instituciones de educación media para implementar estrategias de transición de los estudiantes de educación básica secundaria hacia los estudios de educación superior.</t>
  </si>
  <si>
    <t>(No. Convenios suscritos / No. De convenios proyectados) * 100</t>
  </si>
  <si>
    <t xml:space="preserve">8 convenios suscritos </t>
  </si>
  <si>
    <t xml:space="preserve">2 convenios suscritos </t>
  </si>
  <si>
    <t>3.7</t>
  </si>
  <si>
    <r>
      <rPr>
        <b/>
        <sz val="11"/>
        <color theme="1"/>
        <rFont val="Calibri"/>
        <family val="2"/>
        <scheme val="minor"/>
      </rPr>
      <t>Sistema Integral de Seguimiento y Apoyo Estudiantil.</t>
    </r>
    <r>
      <rPr>
        <sz val="11"/>
        <color theme="1"/>
        <rFont val="Calibri"/>
        <family val="2"/>
        <scheme val="minor"/>
      </rPr>
      <t xml:space="preserve"> Fortalecer el sistema integral de alertas tempranas, que promueva la permanencia y la graduación de los estudiantes en la Universidad, a partir del monitoreo continuo al progreso académico.</t>
    </r>
  </si>
  <si>
    <t>M56</t>
  </si>
  <si>
    <t>1 sistema integral de alertas tempranas, que promueva la permanencia y la graduación de los estudiantes fortalecido</t>
  </si>
  <si>
    <t>1 programa (ADVISER) actualizado</t>
  </si>
  <si>
    <t xml:space="preserve">Programa ADVISER implementado </t>
  </si>
  <si>
    <t>100%
actualización del programa</t>
  </si>
  <si>
    <t>100%
Programa actualizado</t>
  </si>
  <si>
    <t>M57</t>
  </si>
  <si>
    <t>1 sistema integral de alertas tempranas, que promueva la permanencia y la graduación de los estudiantes implementado</t>
  </si>
  <si>
    <t>M58</t>
  </si>
  <si>
    <t>Disminuir en un 1% la deserción estudiantil</t>
  </si>
  <si>
    <t>Índice de deserción estudiantil anual</t>
  </si>
  <si>
    <t>Boletin estadístico- SPADIES</t>
  </si>
  <si>
    <t xml:space="preserve">5% de deserción estudiantil </t>
  </si>
  <si>
    <t xml:space="preserve">5,75% de deserción estudiantil </t>
  </si>
  <si>
    <t xml:space="preserve">5,5% de deserción estudiantil </t>
  </si>
  <si>
    <t xml:space="preserve">5,25% de deserción estudiantil </t>
  </si>
  <si>
    <t>3.8</t>
  </si>
  <si>
    <r>
      <rPr>
        <b/>
        <sz val="11"/>
        <color theme="1"/>
        <rFont val="Calibri"/>
        <family val="2"/>
        <scheme val="minor"/>
      </rPr>
      <t>Doble titulación para todos los programas de la Universidad y doble programa Internacional.</t>
    </r>
    <r>
      <rPr>
        <sz val="11"/>
        <color theme="1"/>
        <rFont val="Calibri"/>
        <family val="2"/>
        <scheme val="minor"/>
      </rPr>
      <t xml:space="preserve"> A partir del avance realizado por la Universidad en el periodo rectoral 2020 – 2024 respecto a las normativas y reglamentaciones para el desarrollo de doble programa de pregrado, doble titulación de pregrado y coterminalidad en la Universidad Colegio Mayor de Cundinamarca (Acuerdo 005 de 2022), se formularán y ejecutarán directrices institucionales para que todos los programas de la Universidad, desde sus diseños curriculares, establezcan elementos comunes para garantizar itinerarios de formación que lleven a dobles programas.
De igual forma, con los convenios operacionalizados con los que ya cuentan los programas, se trabajará con IES internacionales en acuerdos de homologación para dobles programas internacionales con ofertas
internacionales.</t>
    </r>
  </si>
  <si>
    <t>M59</t>
  </si>
  <si>
    <t>M60</t>
  </si>
  <si>
    <t>M61</t>
  </si>
  <si>
    <t>Conexiones Globales e Internacionalización en UNIMAYOR
Consolidar una Estrategia de Inmersión Internacional con el uso de tecnologías como la realidad aumentada (AR) y la realidad virtual (VR), las mentorías internacionales, programas académicos con doble titulación y el desarrollo de competencias interculturales, se busca fomentar la colaboración global de la comunidad universitaria.</t>
  </si>
  <si>
    <t>3.9</t>
  </si>
  <si>
    <r>
      <rPr>
        <b/>
        <sz val="11"/>
        <color theme="1"/>
        <rFont val="Calibri"/>
        <family val="2"/>
        <scheme val="minor"/>
      </rPr>
      <t>Movilidad Global.</t>
    </r>
    <r>
      <rPr>
        <sz val="11"/>
        <color theme="1"/>
        <rFont val="Calibri"/>
        <family val="2"/>
        <scheme val="minor"/>
      </rPr>
      <t xml:space="preserve"> Ampliar el número de beneficiarios (docentes, estudiantes) de movilidades internacionales y nacionales a través de pasantías, voluntariados e inmersiones presenciales y virtuales (realidad aumentada AR y realidad virtual VR) en universidades, centros de investigación, empresas, industrias, entidades
públicas, entre otros.</t>
    </r>
  </si>
  <si>
    <t>M62</t>
  </si>
  <si>
    <t xml:space="preserve">200 estudiantes beneficiarios de movilidades internacionales y nacionales </t>
  </si>
  <si>
    <t>900 estudiantes</t>
  </si>
  <si>
    <t>Movilidad académica
internacional (900 estudiantes y 300
expertos y docentes)</t>
  </si>
  <si>
    <t>200 estudiantes  nuevos</t>
  </si>
  <si>
    <t>50 Nuevos estudiantes con movilidad académica 
Para un total acumulado de 950 estudiantes con movilidad académica</t>
  </si>
  <si>
    <r>
      <t xml:space="preserve"> 50 Nuevos estudiantes con movilidad académica</t>
    </r>
    <r>
      <rPr>
        <sz val="11"/>
        <color rgb="FF00B050"/>
        <rFont val="Calibri"/>
        <family val="2"/>
        <scheme val="minor"/>
      </rPr>
      <t xml:space="preserve"> </t>
    </r>
    <r>
      <rPr>
        <sz val="11"/>
        <rFont val="Calibri"/>
        <family val="2"/>
        <scheme val="minor"/>
      </rPr>
      <t xml:space="preserve">
Para un total acumulado de 1000 estudiantes con movilidad académica</t>
    </r>
    <r>
      <rPr>
        <sz val="11"/>
        <color rgb="FF00B050"/>
        <rFont val="Calibri"/>
        <family val="2"/>
        <scheme val="minor"/>
      </rPr>
      <t xml:space="preserve"> </t>
    </r>
  </si>
  <si>
    <r>
      <t>50 Nuevos estudiantes con movilidad académica
Para un total acumulado de 1050 estudiantes con movilidad académica</t>
    </r>
    <r>
      <rPr>
        <sz val="11"/>
        <color rgb="FF00B050"/>
        <rFont val="Calibri"/>
        <family val="2"/>
        <scheme val="minor"/>
      </rPr>
      <t xml:space="preserve"> </t>
    </r>
  </si>
  <si>
    <t>50 Nuevos docentes con movilidad académica
Para un total acumulado de 1100 estudiantes con movilidad académica</t>
  </si>
  <si>
    <t>M63</t>
  </si>
  <si>
    <t xml:space="preserve">100 docentes beneficiarios de movilidades internacionales y nacionales </t>
  </si>
  <si>
    <t>300 expertos y docentes</t>
  </si>
  <si>
    <t>100 docentes nuevos</t>
  </si>
  <si>
    <t xml:space="preserve">
25 Nuevos docentes con movilidad académica 
Para un total acumulado de 325 docentes con movilidad académica</t>
  </si>
  <si>
    <r>
      <t xml:space="preserve">
25 Nuevos docentes con movilidad académica</t>
    </r>
    <r>
      <rPr>
        <sz val="11"/>
        <color rgb="FF00B050"/>
        <rFont val="Calibri"/>
        <family val="2"/>
        <scheme val="minor"/>
      </rPr>
      <t xml:space="preserve"> </t>
    </r>
    <r>
      <rPr>
        <sz val="11"/>
        <rFont val="Calibri"/>
        <family val="2"/>
        <scheme val="minor"/>
      </rPr>
      <t xml:space="preserve">
Para un total acumulado de 350 docentes con movilidad académica</t>
    </r>
    <r>
      <rPr>
        <sz val="11"/>
        <color rgb="FF00B050"/>
        <rFont val="Calibri"/>
        <family val="2"/>
        <scheme val="minor"/>
      </rPr>
      <t xml:space="preserve"> </t>
    </r>
  </si>
  <si>
    <t xml:space="preserve">
25 Nuevos docentes con movilidad académica
Para un total acumulado de 375 docentes con movilidad académica</t>
  </si>
  <si>
    <t xml:space="preserve">
25Nuevos docentes con movilidad académica
Para un total acumulado de 400 docentes con movilidad académica</t>
  </si>
  <si>
    <t>3.10</t>
  </si>
  <si>
    <r>
      <rPr>
        <b/>
        <sz val="11"/>
        <color theme="1"/>
        <rFont val="Calibri"/>
        <family val="2"/>
        <scheme val="minor"/>
      </rPr>
      <t>Mentores del Mundo</t>
    </r>
    <r>
      <rPr>
        <sz val="11"/>
        <color theme="1"/>
        <rFont val="Calibri"/>
        <family val="2"/>
        <scheme val="minor"/>
      </rPr>
      <t>. Conectar a estudiantes y docentes con guías y mentores (investigadores, docentes, empresarios, entre otros) de instituciones y
organizaciones internacionales para el intercambio de experiencias y el desarrollo de habilidades interculturales y la promoción cultural.</t>
    </r>
  </si>
  <si>
    <t>M64</t>
  </si>
  <si>
    <t>4 Actividades de convivencia entre estudiantes y docentes locales y extranjeros</t>
  </si>
  <si>
    <t>(No. Actividades Realizadas / No. De Actividades planeadas) * 100</t>
  </si>
  <si>
    <t>Actividades de convivencia entre estudiantes locales y extranjeros. No hay línea base para experiencia docentes</t>
  </si>
  <si>
    <t>4
actividades</t>
  </si>
  <si>
    <r>
      <t>1 Nueva actividad de convivencia</t>
    </r>
    <r>
      <rPr>
        <sz val="11"/>
        <color rgb="FF00B050"/>
        <rFont val="Calibri"/>
        <family val="2"/>
        <scheme val="minor"/>
      </rPr>
      <t xml:space="preserve"> </t>
    </r>
  </si>
  <si>
    <t>3.11</t>
  </si>
  <si>
    <r>
      <rPr>
        <b/>
        <sz val="11"/>
        <color theme="1"/>
        <rFont val="Calibri"/>
        <family val="2"/>
        <scheme val="minor"/>
      </rPr>
      <t>Cátedra Competencias Interculturales para la Ciudadanía Global.</t>
    </r>
    <r>
      <rPr>
        <sz val="11"/>
        <color theme="1"/>
        <rFont val="Calibri"/>
        <family val="2"/>
        <scheme val="minor"/>
      </rPr>
      <t xml:space="preserve">
Incorporar una electiva transversal sobre competencias interculturales para la
ciudadanía global.</t>
    </r>
  </si>
  <si>
    <t>M65</t>
  </si>
  <si>
    <t>1 electiva transversal sobre competencias interculturales para la ciudadanía global</t>
  </si>
  <si>
    <t>1 Resolución 1665 19 de octubre de 2022 Trabajo
social y procesos de sostenibilidad: capacidad de aportar a la solución de problemas globales, 2 resolución  1670 19 de octubre de 2022 Capacidad de sentirse parte de una humanidad y capacidad de gestionar conocimientos
participando en comunidades internacionales, 3 Diálogos Multicultural e Intercultural en el Contexto Latinoamericano Resolución 496 de 2021, 4 DIALOGOS INTERCULTURALES: Un acercamiento a las culturas Indígenas y Afrodescendientes Colombianas soporte informe de equipo ERI 2020
5. Conectando culturas y economías, alianza Pacífico. 6. La Unión Soviética y la Segunda Guerra Mundial: impactos en Colombia y América Latina. 7. Ciencias de la Salud: un enfoque interdisciplinar para el intercambio y la cooperación investigativa.</t>
  </si>
  <si>
    <t>1
electiva creada</t>
  </si>
  <si>
    <t>100%
1 electiva creada</t>
  </si>
  <si>
    <t>3.12</t>
  </si>
  <si>
    <r>
      <rPr>
        <b/>
        <sz val="11"/>
        <color theme="1"/>
        <rFont val="Calibri"/>
        <family val="2"/>
        <scheme val="minor"/>
      </rPr>
      <t>InternacionalizaTE:</t>
    </r>
    <r>
      <rPr>
        <sz val="11"/>
        <color theme="1"/>
        <rFont val="Calibri"/>
        <family val="2"/>
        <scheme val="minor"/>
      </rPr>
      <t xml:space="preserve"> Desarrollar e implementar un programa académico de
doble titulación internacional, en colaboración con universidades internacionales, fomentando la participación en redes internacionales y facilitando la movilidad bidireccional de estudiantes y docentes, asegurando una experiencia educativa multicultural y la obtención de títulos reconocidos internacionalmente.</t>
    </r>
  </si>
  <si>
    <t>M66</t>
  </si>
  <si>
    <t>Un programa académico de doble titulación internacional implementado</t>
  </si>
  <si>
    <t>Programa de doble titulación internacional implementado</t>
  </si>
  <si>
    <t xml:space="preserve">Se cuenta con dos convenios de doble titulación suscritos Se cuenta con un convenio de doble titulación con la Universidad Politécnica Metropolitana de Hidalgo y de la Universidad de Celaya programa de Derecho. </t>
  </si>
  <si>
    <t>1 Programa de doble titulación internacional implementado</t>
  </si>
  <si>
    <t>1 programa implementado</t>
  </si>
  <si>
    <t>3.13</t>
  </si>
  <si>
    <r>
      <rPr>
        <b/>
        <sz val="11"/>
        <color theme="1"/>
        <rFont val="Calibri"/>
        <family val="2"/>
        <scheme val="minor"/>
      </rPr>
      <t xml:space="preserve">Misiones Internacionales. </t>
    </r>
    <r>
      <rPr>
        <sz val="11"/>
        <color theme="1"/>
        <rFont val="Calibri"/>
        <family val="2"/>
        <scheme val="minor"/>
      </rPr>
      <t>Fortalecer las misiones institucionales de nuestros docentes para conocer y actualizar nuevas y vigentes tendencias de educación superior.</t>
    </r>
  </si>
  <si>
    <t>M67</t>
  </si>
  <si>
    <t>4 Misiones institucionales docentes para conocer y actualizar nuevas y vigentes tendencias de educación superior</t>
  </si>
  <si>
    <t>(No. de misiones realizadas /4 misiones planeadas) * 100</t>
  </si>
  <si>
    <t>4 misiones internacionales desarrolladas</t>
  </si>
  <si>
    <t>1 misión realizada</t>
  </si>
  <si>
    <t>UNIMAYOR Multilingüe
Expandir y diversificar el Centro de Idiomas de la Universidad, proporcionando la enseñanza de múltiples lenguas con programas intensivos y extensivos, y consolidar el multilingüismo mediante tecnologías emergentes como plataformas e-learning, VR/AR e
inteligencia artificial para crear entornos inmersivos personalizados</t>
  </si>
  <si>
    <t>3.14</t>
  </si>
  <si>
    <r>
      <rPr>
        <b/>
        <sz val="11"/>
        <color theme="1"/>
        <rFont val="Calibri"/>
        <family val="2"/>
        <scheme val="minor"/>
      </rPr>
      <t>Centro de Idiomas Multilingüe GlobalizaTE.</t>
    </r>
    <r>
      <rPr>
        <sz val="11"/>
        <color theme="1"/>
        <rFont val="Calibri"/>
        <family val="2"/>
        <scheme val="minor"/>
      </rPr>
      <t xml:space="preserve"> Expandir y diversificar el
Centro de Idiomas proporcionando la enseñanza del inglés, el francés y el portugués, avanzando en el desarrollo de competencias de desempeño en segunda y tercera lengua extranjera en las diferentes sedes de la Universidad y a público externo, con programas intensivos de corta duración, programas extensivos, programas inclusivos para personas con discapacidad visual y programas de preparación para obtener certificaciones reconocidas internacionalmente, alineados con el Marco Común Europeo de Referencia para las Lenguas (MCERL) y un equipo de docentes nativos o certificados en la enseñanza de idiomas.</t>
    </r>
  </si>
  <si>
    <t>M68</t>
  </si>
  <si>
    <t>M69</t>
  </si>
  <si>
    <t>M70</t>
  </si>
  <si>
    <t>M71</t>
  </si>
  <si>
    <t xml:space="preserve">No. De vinculaciones por año </t>
  </si>
  <si>
    <t>8
6</t>
  </si>
  <si>
    <t>Asistentes de idiomas - inglés (nativo), 2 asistentes 
5 docentes y 1 asistente bilingüe</t>
  </si>
  <si>
    <t>3.15</t>
  </si>
  <si>
    <r>
      <rPr>
        <b/>
        <sz val="11"/>
        <color theme="1"/>
        <rFont val="Calibri"/>
        <family val="2"/>
        <scheme val="minor"/>
      </rPr>
      <t>Campus Multilingüe</t>
    </r>
    <r>
      <rPr>
        <sz val="11"/>
        <color theme="1"/>
        <rFont val="Calibri"/>
        <family val="2"/>
        <scheme val="minor"/>
      </rPr>
      <t>. Consolidar el multilingüismo de la Universidad a partir del
Campus Virtual con la incorporación de tecnologías emergentes como plataformas e-learning, laboratorios y aulas con realidad virtual (VR) y aumentada (AR) para crear entornos inmersivos e inteligencia artificial (IA) con tutores virtuales y personalización del aprendizaje.</t>
    </r>
  </si>
  <si>
    <t>M72</t>
  </si>
  <si>
    <t>Campus Multilingüe creado</t>
  </si>
  <si>
    <t>Egresados Líderes
Crear un Vínculo Activo entre Egresados y la Universidad, buscando aprovechar la experiencia y conocimiento para contribuir al desarrollo académico de los estudiantes y el
quehacer integral de la Universidad</t>
  </si>
  <si>
    <t>3.16</t>
  </si>
  <si>
    <r>
      <rPr>
        <b/>
        <sz val="11"/>
        <color theme="1"/>
        <rFont val="Calibri"/>
        <family val="2"/>
        <scheme val="minor"/>
      </rPr>
      <t xml:space="preserve">Red Hermano Mayor. </t>
    </r>
    <r>
      <rPr>
        <sz val="11"/>
        <color theme="1"/>
        <rFont val="Calibri"/>
        <family val="2"/>
        <scheme val="minor"/>
      </rPr>
      <t>Impulsar la creación de una red dinámica, plural y
autónoma de egresados, que fortalezca su vinculación con la Universidad. A través de los diversos roles que desempeñan en instituciones públicas y privadas, esta red contribuirá de manera significativa al desarrollo y enriquecimiento de los procesos académicos, investigativos y de proyección social, tanto a nivel regional como local.</t>
    </r>
  </si>
  <si>
    <t>M73</t>
  </si>
  <si>
    <t>1 Red dinámica, plural y autónoma de egresados creada que fortalezca su vinculación con la Universidad</t>
  </si>
  <si>
    <t>Acto administrativo de creación de Red Hermano Mayor</t>
  </si>
  <si>
    <t>100%
Red creada mediante acto administrativo</t>
  </si>
  <si>
    <t>3.17</t>
  </si>
  <si>
    <r>
      <rPr>
        <b/>
        <sz val="11"/>
        <color theme="1"/>
        <rFont val="Calibri"/>
        <family val="2"/>
        <scheme val="minor"/>
      </rPr>
      <t>Mentores Egresados Líderes.</t>
    </r>
    <r>
      <rPr>
        <sz val="11"/>
        <color theme="1"/>
        <rFont val="Calibri"/>
        <family val="2"/>
        <scheme val="minor"/>
      </rPr>
      <t xml:space="preserve"> Crear un programa de mentorías individuales
donde egresados voluntarios ofrezcan orientación y apoyo personalizado a
estudiantes y mentorías colectivas donde se gestionen proyectos colaborativos de investigación e innovación, apoyando el desarrollo de habilidades profesionales y académicas, requeridas o pertinentes en el ámbito ocupacional.</t>
    </r>
  </si>
  <si>
    <t>M74</t>
  </si>
  <si>
    <t>1 Programa de Mentores Egresados líderes creado e implementado</t>
  </si>
  <si>
    <t>Acto administrativo de creación del programa</t>
  </si>
  <si>
    <t>100%
Programa creado</t>
  </si>
  <si>
    <t>Transformación Digital Estratégica
En el marco de la Ley 1341 de 2009 y la Política de Gobierno Digital, se fortalece el portafolio de proyectos de Tecnologías de la Información y las Comunicaciones (TIC)</t>
  </si>
  <si>
    <t>4.1</t>
  </si>
  <si>
    <r>
      <rPr>
        <b/>
        <sz val="11"/>
        <color theme="1"/>
        <rFont val="Calibri"/>
        <family val="2"/>
        <scheme val="minor"/>
      </rPr>
      <t>Actualización del Plan Estratégico de Tecnologías de la Información (PETI).</t>
    </r>
    <r>
      <rPr>
        <sz val="11"/>
        <color theme="1"/>
        <rFont val="Calibri"/>
        <family val="2"/>
        <scheme val="minor"/>
      </rPr>
      <t xml:space="preserve"> Alinear las estrategias de TIC con los objetivos institucionales, mejorando la eficiencia operativa mediante la incorporación de tecnologías avanzadas, asegurando la competitividad y sostenibilidad a largo plazo.</t>
    </r>
  </si>
  <si>
    <t>M75</t>
  </si>
  <si>
    <t>1 Plan Estratégico de Tecnologías de la Información (PETI) actualizado y aprobado en Comité Institucional de Gestión y Desempeño e implementado</t>
  </si>
  <si>
    <t>PETI 2022-2025</t>
  </si>
  <si>
    <t xml:space="preserve">PETI vigente creado el 10 de octubre de 2022 </t>
  </si>
  <si>
    <t>100%
Plan actualizado y aprobado en Comité Institucional de Gestión y Desempeño</t>
  </si>
  <si>
    <t>4.2</t>
  </si>
  <si>
    <r>
      <rPr>
        <b/>
        <sz val="11"/>
        <color theme="1"/>
        <rFont val="Calibri"/>
        <family val="2"/>
        <scheme val="minor"/>
      </rPr>
      <t>Modelo Arquitectura Empresarial.</t>
    </r>
    <r>
      <rPr>
        <sz val="11"/>
        <color theme="1"/>
        <rFont val="Calibri"/>
        <family val="2"/>
        <scheme val="minor"/>
      </rPr>
      <t xml:space="preserve"> Diseñar una visión integral de los recursos tecnológicos y procesos de la Universidad, mejorando la integración de sistemas existentes y futuros, optimizando la operación.</t>
    </r>
  </si>
  <si>
    <t>M76</t>
  </si>
  <si>
    <t>1 Modelo de Arquitectura Empresarial diseñado</t>
  </si>
  <si>
    <t>Contratado el proyecto de Arquitectura empresarial</t>
  </si>
  <si>
    <t>100%
Documento de Arquitectura Empresarial</t>
  </si>
  <si>
    <t>4.3</t>
  </si>
  <si>
    <r>
      <rPr>
        <b/>
        <sz val="11"/>
        <color theme="1"/>
        <rFont val="Calibri"/>
        <family val="2"/>
        <scheme val="minor"/>
      </rPr>
      <t>Potencialización Tecnológica.</t>
    </r>
    <r>
      <rPr>
        <sz val="11"/>
        <color theme="1"/>
        <rFont val="Calibri"/>
        <family val="2"/>
        <scheme val="minor"/>
      </rPr>
      <t xml:space="preserve"> Renovación, actualización y ampliación de equipos de cómputo y software para reducción de costos de mantenimiento, incremento en la satisfacción de los usuarios finales y mayor capacidad para soportar nuevas aplicaciones y servicios tecnológicos.</t>
    </r>
  </si>
  <si>
    <t>M77</t>
  </si>
  <si>
    <t>20% del parque computacional renovado (nuevos equipos y nuevo software)</t>
  </si>
  <si>
    <t>20% del parque computacional renovado</t>
  </si>
  <si>
    <t>1200
362</t>
  </si>
  <si>
    <t>Equipos de cómputo adquiridos
Equipos renovados</t>
  </si>
  <si>
    <t>5% de parque computacional renovado</t>
  </si>
  <si>
    <t>10% de parque computacional renovado</t>
  </si>
  <si>
    <t>15% de parque computacional renovado</t>
  </si>
  <si>
    <t>20% de parque computacional renovado</t>
  </si>
  <si>
    <t>4.4</t>
  </si>
  <si>
    <r>
      <rPr>
        <b/>
        <sz val="11"/>
        <color theme="1"/>
        <rFont val="Calibri"/>
        <family val="2"/>
        <scheme val="minor"/>
      </rPr>
      <t>Conectividad.</t>
    </r>
    <r>
      <rPr>
        <sz val="11"/>
        <color theme="1"/>
        <rFont val="Calibri"/>
        <family val="2"/>
        <scheme val="minor"/>
      </rPr>
      <t xml:space="preserve"> Incrementar la velocidad de conexión a internet en un 50% y
mejorar la cobertura Wi-Fi en todas las sedes de la Universidad.</t>
    </r>
  </si>
  <si>
    <t>M78</t>
  </si>
  <si>
    <t>50% de incremento de la velocidad de conexión a internet</t>
  </si>
  <si>
    <t>2250 Mbps Velocidad del canal de internet (acumulado)</t>
  </si>
  <si>
    <t xml:space="preserve">1500 Mbps </t>
  </si>
  <si>
    <t xml:space="preserve">Mbps </t>
  </si>
  <si>
    <t>2000 Mbps Velocidad del canal de internet</t>
  </si>
  <si>
    <t>2100 Mbps Velocidad del canal de internet</t>
  </si>
  <si>
    <t>2250 Mbps Velocidad del canal de internet</t>
  </si>
  <si>
    <t>M79</t>
  </si>
  <si>
    <t>50% de apliación de cobertura Wi-Fi en todas las sedes de la Universidad</t>
  </si>
  <si>
    <t>(No. De puntos de red nuevos / No. De puntos de red programadas)*100</t>
  </si>
  <si>
    <t>Puntos de red</t>
  </si>
  <si>
    <t>671 puntos nuevos de red</t>
  </si>
  <si>
    <t>4.5</t>
  </si>
  <si>
    <r>
      <rPr>
        <b/>
        <sz val="11"/>
        <color theme="1"/>
        <rFont val="Calibri"/>
        <family val="2"/>
        <scheme val="minor"/>
      </rPr>
      <t>Centro virtual de Atención a Estudiantes “Campus Mayor Connect”.</t>
    </r>
    <r>
      <rPr>
        <sz val="11"/>
        <color theme="1"/>
        <rFont val="Calibri"/>
        <family val="2"/>
        <scheme val="minor"/>
      </rPr>
      <t>Se propone su creación con el objetivo de mejorar la experiencia del estudiante al proporcionar acceso fácil y conveniente para dar asistencia en temas académicos, administrativos y financieros, brindar orientación académica y profesional, facilitar la resolución de problemas y la gestión de quejas a través de un canal de comunicación eficiente y accesible, sin tener que desplazarse físicamente a la universidad.</t>
    </r>
  </si>
  <si>
    <t>M80</t>
  </si>
  <si>
    <t>1 Centro virtual de Atención “Campus Mayor Connect" para la atención a la ciudadanía</t>
  </si>
  <si>
    <t>(No. De centros virtuales creados/ 1 centro virtual programado)*100</t>
  </si>
  <si>
    <t>Se cuenta con el servicio de chat en línea y otros canales de atención formales</t>
  </si>
  <si>
    <t>100%Campus Mayor Connect en operación</t>
  </si>
  <si>
    <t>Seguridad Informática y CyberSeguridad
Implementar la Estrategia de Operaciones de Red y Seguridad para incorporar tecnologías avanzadas de detección y prevención</t>
  </si>
  <si>
    <t>4.6</t>
  </si>
  <si>
    <r>
      <rPr>
        <b/>
        <sz val="11"/>
        <color theme="1"/>
        <rFont val="Calibri"/>
        <family val="2"/>
        <scheme val="minor"/>
      </rPr>
      <t xml:space="preserve">Centro de Operaciones de Red y Seguridad (SNOC). </t>
    </r>
    <r>
      <rPr>
        <sz val="11"/>
        <color theme="1"/>
        <rFont val="Calibri"/>
        <family val="2"/>
        <scheme val="minor"/>
      </rPr>
      <t>Conformar el SNOC para asegurar la protección de la información y los sistemas de la Universidad contra amenazas cibernéticas mediante la implementación de sistemas de detección y prevención de intrusiones y de soluciones para la protección avanzada contra amenazas.</t>
    </r>
  </si>
  <si>
    <t>M81</t>
  </si>
  <si>
    <t>1 Centro de Operaciones de Red y Seguridad (SNOC) creado e implementado</t>
  </si>
  <si>
    <t>(No. De centro operaciones creados/ 1 centro operaciones programado)*100</t>
  </si>
  <si>
    <t>Centro operando</t>
  </si>
  <si>
    <t>100% Centro operando</t>
  </si>
  <si>
    <t>4.7</t>
  </si>
  <si>
    <r>
      <rPr>
        <b/>
        <sz val="11"/>
        <color theme="1"/>
        <rFont val="Calibri"/>
        <family val="2"/>
        <scheme val="minor"/>
      </rPr>
      <t>Plan de Resiliencia Operacional.</t>
    </r>
    <r>
      <rPr>
        <sz val="11"/>
        <color theme="1"/>
        <rFont val="Calibri"/>
        <family val="2"/>
        <scheme val="minor"/>
      </rPr>
      <t xml:space="preserve"> Garantizar la recuperación y continuidad operativa de los servicios esenciales y sistemas críticos de la Universidad en caso de eventos disruptivos o interrupciones significativas.</t>
    </r>
  </si>
  <si>
    <t>M82</t>
  </si>
  <si>
    <t>1 Plan de Resilencia Operacional diseñado e implementado (Plan de continuidad del negocio)</t>
  </si>
  <si>
    <t>Plan diseñado y aprobado</t>
  </si>
  <si>
    <t>100%
Plan diseñado y aprobado</t>
  </si>
  <si>
    <t>Tecnologías Inmersivas en el Aprendizaje
Implementar aulas inteligentes a través de la adopción de herramientas de realidad aumentada (AR), realidad virtual (VR) y laboratorios virtuales para crear experiencias de aprendizaje inmersivas y prácticas. Estas tecnologías proporcionan a los estudiantes oportunidades únicas para interactuar con los contenidos de manera dinámica y realista, mejorando su comprensión y aplicación de los conocimientos adquiridos</t>
  </si>
  <si>
    <t>4.8</t>
  </si>
  <si>
    <r>
      <rPr>
        <b/>
        <sz val="11"/>
        <color theme="1"/>
        <rFont val="Calibri"/>
        <family val="2"/>
        <scheme val="minor"/>
      </rPr>
      <t>Campus Virtual UNIMAYOR</t>
    </r>
    <r>
      <rPr>
        <sz val="11"/>
        <color theme="1"/>
        <rFont val="Calibri"/>
        <family val="2"/>
        <scheme val="minor"/>
      </rPr>
      <t>. Consolidar y acreditar la Escuela Virtual de la
Universidad, creada como resultado de la Política de Educación Virtual en el 2023, con programas académicos que cuenten con certificaciones internacionales, una plataforma de cursos de educación continua y no formal (Edux-Tech), campus multilingüe y servicios de apoyo académico y administrativo y un área de producción de recursos educativos digitales, orientando su acción hacia la conformación de un Campus Virtual, a través de una experiencia educativa integral, accesible y personalizada, alineada con las tendencias globales en educación superior, Inteligencia Artificial (IA), Realidad Aumentada (AR) y Realidad Virtual (VR), entre otros.</t>
    </r>
  </si>
  <si>
    <t>M83</t>
  </si>
  <si>
    <t xml:space="preserve">1 Campus Virtual consolidado y reconocido a través del incremento del 40 % de estudiantes nuevos de la escuela virtual de la Universidad. </t>
  </si>
  <si>
    <r>
      <t xml:space="preserve">
Incremento anual de estudiantes en la escuela virtual
</t>
    </r>
    <r>
      <rPr>
        <sz val="11"/>
        <color rgb="FF00B050"/>
        <rFont val="Calibri (Cuerpo)"/>
      </rPr>
      <t xml:space="preserve">
</t>
    </r>
  </si>
  <si>
    <t>151 estudiantes del programa de Tecnología en Gestión de Negocios a Distancia</t>
  </si>
  <si>
    <t>40% de incremento
de nuevos estudiantes en la escuela virtual</t>
  </si>
  <si>
    <t>10% de incremento
de nuevos estudiantes en la escuela virtual</t>
  </si>
  <si>
    <t>20% de incremento
de nuevos estudiantes en la escuela virtual</t>
  </si>
  <si>
    <t>30% de incremento
de nuevos estudiantes en la escuela virtual</t>
  </si>
  <si>
    <t>M84</t>
  </si>
  <si>
    <t>8 cursos de educación continua y no formal (Edux-Tech) diseñados y ofertados en el campus virtual.</t>
  </si>
  <si>
    <t>(No. de cursos de educación continua y no formal (Edux-Tech) ofertados/No. de cursos de educación continua y no formal (Edux-Tech) diseñados)*100</t>
  </si>
  <si>
    <t>8 cursos de educación continua y no formal (Edux-Tech) diseñados y ofertados en el campus virtual</t>
  </si>
  <si>
    <t>2 cursos de educación continua y no formal (Edux-Tech) diseñados y ofertados en el campus virtual</t>
  </si>
  <si>
    <t>M85</t>
  </si>
  <si>
    <t>1 Área de producción de recursos educativos digitales de la Subdirección de Educación Virtual creada</t>
  </si>
  <si>
    <t>Área creada</t>
  </si>
  <si>
    <t>1 área creada y operando</t>
  </si>
  <si>
    <t>4.9</t>
  </si>
  <si>
    <r>
      <rPr>
        <b/>
        <sz val="11"/>
        <color theme="1"/>
        <rFont val="Calibri"/>
        <family val="2"/>
        <scheme val="minor"/>
      </rPr>
      <t xml:space="preserve">Inteligencia Artificial y Microlearning. </t>
    </r>
    <r>
      <rPr>
        <sz val="11"/>
        <color theme="1"/>
        <rFont val="Calibri"/>
        <family val="2"/>
        <scheme val="minor"/>
      </rPr>
      <t>Promover el uso de inteligencia
artificial (IA) en el diseño de módulos basados en Microlearning en los planes de
estudios de los programas académicos, facilitando la personalización del
aprendizaje con contenidos cortos, flexibles e interactivos y potencializando las
competencias digitales de los estudiantes.</t>
    </r>
  </si>
  <si>
    <t>M86</t>
  </si>
  <si>
    <t>1 Plan de estudios académicos del Campus Virtual diseñado en Microlearning</t>
  </si>
  <si>
    <t>1 Plan de estudios diseñado</t>
  </si>
  <si>
    <t>1
 Plan de estudios diseñado</t>
  </si>
  <si>
    <t>Plan de estudios diseñado</t>
  </si>
  <si>
    <t>4.10</t>
  </si>
  <si>
    <r>
      <rPr>
        <b/>
        <sz val="11"/>
        <color theme="1"/>
        <rFont val="Calibri"/>
        <family val="2"/>
        <scheme val="minor"/>
      </rPr>
      <t>Programa de actualización para “Docentes orientadores virtuales”.</t>
    </r>
    <r>
      <rPr>
        <sz val="11"/>
        <color theme="1"/>
        <rFont val="Calibri"/>
        <family val="2"/>
        <scheme val="minor"/>
      </rPr>
      <t xml:space="preserve"> A partir del logro de la creación de la Subdirección de Educación Virtual en el periodo 2020 – 2024 y de la radicación de programas en esa modalidad, ahora tenemos el desafío de continuar cualificando a los profesores (certificados por la escuela Virtual de la Universidad) en el uso efectivo de tecnología educativa, herramientas de aprendizaje en línea, plataformas de colaboración y análisis de datos para mejorar la enseñanza y el aprendizaje, para estar a la vanguardia de los cambios en las nuevas tendencias y realidades de la educación en el mundo.</t>
    </r>
  </si>
  <si>
    <t>M87</t>
  </si>
  <si>
    <t>1 Programa de actualización para “Docentes orientadores virtuales” creado e implementado</t>
  </si>
  <si>
    <t>(No. docentes que participan en el Programa “Docentes orientadores virtuales”  /
No. Docentes de la Escuela Virtual”) *100</t>
  </si>
  <si>
    <t>100% Docentes capacitados</t>
  </si>
  <si>
    <t>Campus de Innovación y Excelencia Académica
UNIMAYOR
Construir y equipar un Nuevo Campus con infraestructura flexible y espacios modernos que promuevan la excelencia académica, el bienestar institucional, la innovación, la investigación y el desarrollo tecnológico</t>
  </si>
  <si>
    <t>5.1</t>
  </si>
  <si>
    <r>
      <rPr>
        <b/>
        <sz val="11"/>
        <color theme="1"/>
        <rFont val="Calibri"/>
        <family val="2"/>
        <scheme val="minor"/>
      </rPr>
      <t>Espacios comunes de aprendizajes (Learning Commons).</t>
    </r>
    <r>
      <rPr>
        <sz val="11"/>
        <color theme="1"/>
        <rFont val="Calibri"/>
        <family val="2"/>
        <scheme val="minor"/>
      </rPr>
      <t xml:space="preserve"> Equipar aulas con mobiliario modular y adaptable que permitan configuraciones diversas para satisfacer las necesidades de diferentes metodologías de enseñanza y aprendizaje con tableros interactivos, proyectores y sistemas de sonido integrados para mejorar la experiencia educativa.</t>
    </r>
  </si>
  <si>
    <t>M88</t>
  </si>
  <si>
    <t>7 espacios comunes de aprendizaje en todas las sedes de la Universidad</t>
  </si>
  <si>
    <t>(No.de espacios de aprendizaje implementados / 7 espacios de cocreación planeadas) * 100</t>
  </si>
  <si>
    <t>7
Espacios de aprendizaje creado</t>
  </si>
  <si>
    <t>3
Espacios de aprendizaje implementadas</t>
  </si>
  <si>
    <t>4
Espacios de aprendizaje implementadas</t>
  </si>
  <si>
    <t>5.2</t>
  </si>
  <si>
    <r>
      <rPr>
        <b/>
        <sz val="11"/>
        <color theme="1"/>
        <rFont val="Calibri"/>
        <family val="2"/>
        <scheme val="minor"/>
      </rPr>
      <t xml:space="preserve">Zonas de Inspiración, Creación y Colaboración. </t>
    </r>
    <r>
      <rPr>
        <sz val="11"/>
        <color theme="1"/>
        <rFont val="Calibri"/>
        <family val="2"/>
        <scheme val="minor"/>
      </rPr>
      <t>Diseñar espacios que
proporcionan entornos que faciliten el desarrollo de proyectos, la generación de
ideas y la colaboración interdisciplinaria, a través de decoración con colores vivos, murales artísticos, sofás, cojines, iluminación suave, plantas, elementos naturales y materiales didácticos.</t>
    </r>
  </si>
  <si>
    <t>M89</t>
  </si>
  <si>
    <t>7 zonas de inspiración, creación y colaboración implementadas en todas las sedes de la Universidad</t>
  </si>
  <si>
    <t>(No.zonas de cocreación implementados / 7 zonas de cocreación planeadas) * 100</t>
  </si>
  <si>
    <t>7
Zonas de cocreación</t>
  </si>
  <si>
    <t>3
zonas de cocreación implementadas</t>
  </si>
  <si>
    <t>4
zonas de cocreación implementadas</t>
  </si>
  <si>
    <t>5.3</t>
  </si>
  <si>
    <t>M90</t>
  </si>
  <si>
    <t>1 Centro de Recursos para el Aprendizaje y la Innovación (CRAI) fortalecido</t>
  </si>
  <si>
    <t>Área de Biblioteca</t>
  </si>
  <si>
    <t>CRAI fortalecido</t>
  </si>
  <si>
    <t>CRAI tiene asociado un proyecto de inversión del PDI 2020-2025 Acuerdo 004/2020</t>
  </si>
  <si>
    <t>100%
CRAI fortalecido</t>
  </si>
  <si>
    <t>5.4</t>
  </si>
  <si>
    <r>
      <rPr>
        <b/>
        <sz val="11"/>
        <color theme="1"/>
        <rFont val="Calibri"/>
        <family val="2"/>
        <scheme val="minor"/>
      </rPr>
      <t xml:space="preserve">Modernización y Fortalecimiento de Laboratorios Multidisciplinarios. </t>
    </r>
    <r>
      <rPr>
        <sz val="11"/>
        <color theme="1"/>
        <rFont val="Calibri"/>
        <family val="2"/>
        <scheme val="minor"/>
      </rPr>
      <t>Ampliar, crear y fortalecer laboratorios en las áreas de Ciencias de la Salud, Ciencias Sociales y Empresariales, Derecho, Ingeniería, Arquitectura y Ciencias Básicas, proporcionando equipamiento de vanguardia y recursos didácticos que promuevan la excelencia académica, la investigación y la innovación en estas disciplinas.</t>
    </r>
  </si>
  <si>
    <t>M91</t>
  </si>
  <si>
    <t>Modernización y fortalecimiento de laboratorios multidisplicinarios en las áreas de Ciencias de la Salud, Ciencias Sociales y Empresariales, Derecho, Ingeniería, Arquitectura y Ciencias Básicas</t>
  </si>
  <si>
    <t>(No.de laboratorios modernizados / No. de laboratorios modernizados planeados) * 100</t>
  </si>
  <si>
    <t>Mejoramiento de laboratorios –
Facultad Ciencias de la Salud.
Con una inversión superior a $4.521 millones realizada en compra de equipos
($2.706 Millones), compra de insumos ($935 millones) y en mantenimiento locativo
y de equipos ($880 millones) y mantenimiento general de laboratorios de bacteriología</t>
  </si>
  <si>
    <t xml:space="preserve">6
Laboratorios multidisplicinarios modernizados </t>
  </si>
  <si>
    <t xml:space="preserve">3
Laboratorios multidisplicinarios modernizados </t>
  </si>
  <si>
    <t>5.5.</t>
  </si>
  <si>
    <r>
      <rPr>
        <b/>
        <sz val="11"/>
        <color theme="1"/>
        <rFont val="Calibri"/>
        <family val="2"/>
        <scheme val="minor"/>
      </rPr>
      <t>Unimayor PetAmigo.</t>
    </r>
    <r>
      <rPr>
        <sz val="11"/>
        <color theme="1"/>
        <rFont val="Calibri"/>
        <family val="2"/>
        <scheme val="minor"/>
      </rPr>
      <t xml:space="preserve"> Realizar eventos periódicos que incluyan actividades como ferias de adopción, concursos, demostraciones, clubes y grupos de estudiantes interesados en el bienestar animal, fomentando la participación y el voluntariado en actividades relacionadas con las mascotas.</t>
    </r>
  </si>
  <si>
    <t>M92</t>
  </si>
  <si>
    <t>1 Estrategia Unimayor PetAmigo diseñada e implementada</t>
  </si>
  <si>
    <t>(No.de eventos PetAmigo diseñados / No. de eventos PetAmigo planeadas) * 100</t>
  </si>
  <si>
    <t>100%Eventos implementados</t>
  </si>
  <si>
    <t>Modelo de Responsabilidad Social Universitario
Desarrollar e implementar el Modelo Responsabilidad Social Universitario (RSU) como una estrategia de excelencia que permite gestionar el impacto económico, social, ambiental, de relacionamiento y de servicio de la Universidad incorporando las mejores prácticas en la cultura organizacional para impactar positivamente los ámbitos personal, social y ambiental de toda la comunidad universitaria y sus partes interesadas, a partir de los siguientes elementos enmarcados en la Guía de Responsabilidad Social, norma ISO 26000 de 2010</t>
  </si>
  <si>
    <t>5.6</t>
  </si>
  <si>
    <t>M93</t>
  </si>
  <si>
    <t>Expandir la planta docente en consonancia con el crecimiento de la oferta académica</t>
  </si>
  <si>
    <t>(No. De docentes adicionales contratados / No. total de docentes adicionales requeridos) *100</t>
  </si>
  <si>
    <t>707 docentes (planta, ocasionales, cátedra)
169 administrativos</t>
  </si>
  <si>
    <t>28%
198 docentes adicionales vinculados</t>
  </si>
  <si>
    <t>2%
14 docentes adicionales vinculados</t>
  </si>
  <si>
    <t>10%
71 docentes adicionales vinculados</t>
  </si>
  <si>
    <t>9%
64 docentes vinculados</t>
  </si>
  <si>
    <t>7%
49 docentes vinculados</t>
  </si>
  <si>
    <t>M94</t>
  </si>
  <si>
    <t>Planta administrativa en Bogotá como en las regiones ampliada</t>
  </si>
  <si>
    <t>(No. De administrativos contratados / No. total de administrativos requeridos) *100</t>
  </si>
  <si>
    <t>28 vinculaciones</t>
  </si>
  <si>
    <t>14 vinculaciones</t>
  </si>
  <si>
    <t>M95</t>
  </si>
  <si>
    <t>3 nuevas áreas creadas (Almacén, Nómina y Gestión Documental)</t>
  </si>
  <si>
    <t>(No. de áreas creadas / 3 áreas esperadas para crear) * 100</t>
  </si>
  <si>
    <t>3 áreas creadas
Acto administrativo de creación</t>
  </si>
  <si>
    <t>M96</t>
  </si>
  <si>
    <t>50% de aumento de beneficiarios de los programas de apoyo socieconómicos a través de la iniciativa Nueva Generación.</t>
  </si>
  <si>
    <t>Beneficiarios actuales (80)</t>
  </si>
  <si>
    <t>50% incremento en beneficiarios</t>
  </si>
  <si>
    <t>25% incremento beneficiarios</t>
  </si>
  <si>
    <t>M97</t>
  </si>
  <si>
    <t>50% de aumento de beneficiarios actuales del Programa de transporte</t>
  </si>
  <si>
    <t>Beneficiarios actuales (271)</t>
  </si>
  <si>
    <t>M98</t>
  </si>
  <si>
    <t>50% de aumento de beneficiarios actuales del Programa de nutrición</t>
  </si>
  <si>
    <t>Beneficiarios actuales (385)</t>
  </si>
  <si>
    <t>5.7</t>
  </si>
  <si>
    <r>
      <rPr>
        <b/>
        <sz val="11"/>
        <color theme="1"/>
        <rFont val="Calibri"/>
        <family val="2"/>
        <scheme val="minor"/>
      </rPr>
      <t xml:space="preserve">Convivencia y Derechos Humanos. </t>
    </r>
    <r>
      <rPr>
        <sz val="11"/>
        <color theme="1"/>
        <rFont val="Calibri"/>
        <family val="2"/>
        <scheme val="minor"/>
      </rPr>
      <t>Fortalecer el programa de Convivencia de la institución, creado en el año de 2024 (Acuerdo 010), que como espacio de amplia construcción, constituye la mesa de equidad de género, que entre sus acciones diversificará estrategias de perspectiva de género, creará el observatorio de Derechos Humanos en articulación con la Facultad de Derecho y el Comité de Derechos Humanos de la Universidad, proyectará espacios de capacitación a Gestores para la Paz y los Derechos Humanos y fortalecerá escenarios propicios para la mediación y resolución de los conflictos.</t>
    </r>
  </si>
  <si>
    <t>M99</t>
  </si>
  <si>
    <t>1 Programa de Convivencia (Acuerdo 010) implementado</t>
  </si>
  <si>
    <t>(No. Actividades Realizadas en el Programa de Convivencia / No. De Actividades planeadas en el Programa de Convivencia ) * 100</t>
  </si>
  <si>
    <t>Programa creado mediante Acuerdo 010/2024</t>
  </si>
  <si>
    <t>25%
Plan diseñado e implementado</t>
  </si>
  <si>
    <t>50%
Plan implementado</t>
  </si>
  <si>
    <t>75%
Plan implementado</t>
  </si>
  <si>
    <t>5.8</t>
  </si>
  <si>
    <r>
      <rPr>
        <b/>
        <sz val="11"/>
        <color theme="1"/>
        <rFont val="Calibri"/>
        <family val="2"/>
        <scheme val="minor"/>
      </rPr>
      <t>Conexión Sindical.</t>
    </r>
    <r>
      <rPr>
        <sz val="11"/>
        <color theme="1"/>
        <rFont val="Calibri"/>
        <family val="2"/>
        <scheme val="minor"/>
      </rPr>
      <t xml:space="preserve"> Mantener la relación, diálogo y vínculo sindical sostenible,impulsando la concertación, el compromiso y el respeto a los acuerdos sindicales.</t>
    </r>
  </si>
  <si>
    <t>M100</t>
  </si>
  <si>
    <t>4 encuentros de diálogo anual con las asociaciones sindicales de la Universidad</t>
  </si>
  <si>
    <t>(No. encuentros Realizadas / No. De encuentros planeados) * 100</t>
  </si>
  <si>
    <t>Mediante Resolución No. 2029 del 30 de diciembre de 2022, se implementa el Acuerdo Colectivo suscrito entre la Universidad Colegio Mayor de Cundinamarca –
UNICOLMAYOR y Organizaciones Sindicales: Sindicato Nacional de Trabajadores y Empleados Universitarios de
Colombia – SINTRAUNICOL-UCMC, Asociación Sindical de Empleados No Docentes y Docentes de Universidades
Colombianas - ASOUNICOL, Asociación Sindical de Profesores Universitarios Seccional Universidad Colegio Mayor de Cundinamarca ASPU-UCMC, Sindicato de Profesores Universitarios de Colombia SINPROUNICOL S.I., y
Asociación Sindical de Empleados de la Universidad Colegio Mayor de Cundinamarca – ASUCOLMAYOR.</t>
  </si>
  <si>
    <t>4 encuentros sindicales</t>
  </si>
  <si>
    <t>1 encuentro sindical</t>
  </si>
  <si>
    <t>5.9</t>
  </si>
  <si>
    <t>M101</t>
  </si>
  <si>
    <t>1 Sistema de Gestión Ambiental certificado en norma ISO 14001</t>
  </si>
  <si>
    <t>1 Certificación en la ISO 14001</t>
  </si>
  <si>
    <t>1  certificación obtenida</t>
  </si>
  <si>
    <t>30%
Documentación del Sistema de Gestión Ambiental</t>
  </si>
  <si>
    <t>30% 
Inicio de auditoría interna</t>
  </si>
  <si>
    <t>40%
Inicio de auditoría de certificación
Universidad certificada en ISO 14001</t>
  </si>
  <si>
    <t>M102</t>
  </si>
  <si>
    <t>1 Sello ambiental obtenido</t>
  </si>
  <si>
    <t>1 sello obtenido</t>
  </si>
  <si>
    <t>30%
Inscripción en el programa</t>
  </si>
  <si>
    <t>40% Sello obtenido</t>
  </si>
  <si>
    <t>50% de los docentes de medio tiempo y tiempo completo participando en ciclos abiertos y flexibles de capacitación, entrenamiento, activación y actualización de competencias pedagógicas.</t>
  </si>
  <si>
    <t>10% de los docentes participando anualmente en espacios de intercambio académico a misiones de relacionamientos institucional e intercultural.</t>
  </si>
  <si>
    <t>340 docentes de tiempo completo de carrera y ocasionales según proyección presupuesto 2025</t>
  </si>
  <si>
    <t>10% 
de docentes participando anualmente</t>
  </si>
  <si>
    <t xml:space="preserve">10% 
de docentes participando </t>
  </si>
  <si>
    <t>2
Convenios de práctica o pasantia suscritos</t>
  </si>
  <si>
    <t>1
Convenios de práctica o pasantia suscritos</t>
  </si>
  <si>
    <t>13 nuevos programas académicos creados y radicados ante el Ministerio de Educación:
Maestría 1 (Ciencias Sociales y Humanas), Híbrida y/o Distancia en Bogotá o Regiones
Especialización 6 (Educación, Arquitectura e Ingeniería, Ciencias Sociales y Humanas, Derecho, Ciencias Básicas, Ciencias de la Salud),  Híbrida y/o Distancia en Bogotá o Regiones
Profesional 4 (Educación, Ciencias de la Salud -presencial, Arquitectura e Ingeniería, Ciencias Sociales y Humanas), Híbrida y/o Distancia en Bogotá o Regiones
Tecnologías 2 (Arquitectura e Ingeniería, Ingeniería), Administración y Economía   Híbrida y/o Distancia en Bogotá o Regiones</t>
  </si>
  <si>
    <t>(Número de programas creados y radicados/
13 programas diseñados)*100</t>
  </si>
  <si>
    <t xml:space="preserve">13 nuevos programas
</t>
  </si>
  <si>
    <t>2 programas diseñados y radicados</t>
  </si>
  <si>
    <t xml:space="preserve">4 programas diseñados y radicados
</t>
  </si>
  <si>
    <t xml:space="preserve">Implementación de un sistema de evaluación de los resultados de aprendizaje </t>
  </si>
  <si>
    <t>100% Programa implementado</t>
  </si>
  <si>
    <t xml:space="preserve">Programas actualizados / No total de programas </t>
  </si>
  <si>
    <t>Actualización curricular del 100% de los programas</t>
  </si>
  <si>
    <t>Actualización curricular del 25% de los programas</t>
  </si>
  <si>
    <t>Actualización curricular del 50% de los programas</t>
  </si>
  <si>
    <t>Actualización curricular del 75% de los programas</t>
  </si>
  <si>
    <t>Actualización curricular del 100% de los programas para la formación en competencias de emprendiemiento e innovación.</t>
  </si>
  <si>
    <t>M103</t>
  </si>
  <si>
    <t xml:space="preserve">
Número de electivas transversales</t>
  </si>
  <si>
    <t>Es la acción que representa el cómo se dará cumplimiento a la meta anual. Se estructura así: Verbo+indicador (unidad de medida)+objetivo.
Por ejemplo: Diseñar los contenidos programáticos de la Especialización en Seguridad y Salud en el Trabajo. 
Actualizar 5 procedimientos del Proceso de Investigación.</t>
  </si>
  <si>
    <t xml:space="preserve">1 diagnóstico </t>
  </si>
  <si>
    <t>Registros, declaraciones de hechos o cualquier otra información que sea pertinente para los criterios de seguimiento, auditoría y que son verificables.
Por ejemplo: 1 Documento aprobado de los contenidos programáticos diesñados para la Especialización en Seguridad y Salud en el Trabajo. 
5 procedimientos actualizados y publicados en el SIAC.</t>
  </si>
  <si>
    <t>Área Instrucción Procesos Disciplinarios
Centro de Idiomas
Facultad de Administración y Economía
Facultad de Ciencias Básicas
Facultad de Ciencias de la Salud
Facultad de Ciencias Sociales
Facultad de Derecho
Facultad de Ingeniería y Arquitectura
Oficina de Aseguramiento de la Calidad
Oficina de Control Interno
Oficina de Planeación y Desarrollo Institucional
Oficina de Relaciones Interinstitucionales
Oficina de Tecnologías de la Información y las Comunicaciones
Oficina Jurídica
Secretaría General
Subdirección de Bienestar Universitario
Subdirección de Educación Virtual
Subdirección de Investigación, Innovación y Desarrollo
Subdirección de Promoción y Comunicaciones
Subdirección de Proyección Social y Extensión
Subdirección de Servicios Administrativos y Contratación
Subdirección de Talento Humano
Subdirección Financiera
Vicerrectoría Académica
Vicerrectoría Administrativa y Financiera
Vicerrectoría de Investigación, Innovación y Extensión</t>
  </si>
  <si>
    <t>23. No aplica</t>
  </si>
  <si>
    <t>Área Instrucción Procesos Disciplinarios</t>
  </si>
  <si>
    <t>Campus Multilingüe operando</t>
  </si>
  <si>
    <t>4 Programas de corta duración o extensivos en lengua extranjera ofertados:
1 programa de inglés general conducente a nivel B2
1 Programa de francés general conducente al nivel B2
1 Programa de alemán general conducente a nivel B2
1 Programa de portugués general conducente al nivel B2</t>
  </si>
  <si>
    <t>4 programas ofertados</t>
  </si>
  <si>
    <t>Programa en inglés ofertado</t>
  </si>
  <si>
    <t>Programas de inglés y francés ofertados</t>
  </si>
  <si>
    <t>Programas de inglés, francés y alemán ofertados</t>
  </si>
  <si>
    <t>Programas de inglés, francés,  alemán y portugués ofertados</t>
  </si>
  <si>
    <t>(No. De Programas de corta duración o extensivos ofertados / 4 Programas de corta duración o extensivos  propuestos)*100</t>
  </si>
  <si>
    <t>Ofertar cursos abiertos en inglés</t>
  </si>
  <si>
    <t>1 Informe de los cursos ejecutados</t>
  </si>
  <si>
    <t>Crear y registrar el programa de francés</t>
  </si>
  <si>
    <t>1 Programa inclusivo para personas con discapacidad visual en lengua extranjera ofertados</t>
  </si>
  <si>
    <t>(No. De Programas inclusivos ofertados / 1 Programas inclusivos  propuestos)*100</t>
  </si>
  <si>
    <t>1 programa ofertado</t>
  </si>
  <si>
    <t>1
programa creado
50%</t>
  </si>
  <si>
    <t>1 programa ofertado
50%</t>
  </si>
  <si>
    <t>Hacer el levantamiento de requisitos para la creación del programa de inglés para discapacitados visuales</t>
  </si>
  <si>
    <t>1 Informe de levantamiento de requisitos</t>
  </si>
  <si>
    <t xml:space="preserve">2 Programas de preparación para obtener certificaciones reconocidas internacionalmente  alineados con el Marco Común Europeo de Referencia para las Lenguas (MCERL):
Curso de preparación para el TOEFL iBT
Curso de preparación para el IELTS </t>
  </si>
  <si>
    <t>(No. De Programas de preparación creados / 2 Programas de preparación Propuestos)*100</t>
  </si>
  <si>
    <t>2 programas ofertados</t>
  </si>
  <si>
    <t>1 curso  de preparación para el TOEFL iBT ofertado</t>
  </si>
  <si>
    <t>1 curso de preparación para el IELTS ofertado</t>
  </si>
  <si>
    <t>Crear el curso de preparación para el TOEFL iBT</t>
  </si>
  <si>
    <t>1 Documento del programa creado y 1 Resolución emitida por la Secretaría de Educación de Bogotá</t>
  </si>
  <si>
    <t xml:space="preserve">1 equipo conformado de docentes nativos o certificados en C1 en la enseñanza de idiomas </t>
  </si>
  <si>
    <t>7 vinculaciones</t>
  </si>
  <si>
    <t xml:space="preserve">Realizar 7 vinculaciones de docentes nativos o certificados en C1 en la enseñanza de idiomas </t>
  </si>
  <si>
    <t>7 vinculaciones a través de resoluciones, contratos o
acuerdos de voluntades</t>
  </si>
  <si>
    <t>1 Documento del programa creado del curso de preparación para la presentación del TOEFL iBT</t>
  </si>
  <si>
    <t xml:space="preserve">2 documentos de contenidos de los cursos </t>
  </si>
  <si>
    <t>Generar los contenidos de 2 cursos del programa virtual de inglés</t>
  </si>
  <si>
    <t>Identificar los componentes de la red de mentores y gestionar los recursos humanos, tecnológicos y económicos necesarios para conformarla en el 2026</t>
  </si>
  <si>
    <t xml:space="preserve">1 Informe que detalle los actores claves identificados, aprovisionamiento de recursos requeridos y asignación de cargas académicas de docentes mentores para vigencia 2026 </t>
  </si>
  <si>
    <t>30 Alianzas con nuevas regiones que permitan la apertura de programas académicos, cursos de extensión y/o proyectos de investigación.</t>
  </si>
  <si>
    <t>10 Convenios  firmados</t>
  </si>
  <si>
    <t xml:space="preserve"> Realizar visitas a territorio con el fin de presentar la oferta institucional y firmar 10 convenios con Municipios a nivel departamental y nacional  </t>
  </si>
  <si>
    <t>Informe que detalle los actores claves identificados, aprovisionamiento de recursos requeridos   para la implementación de la plataforma en la vigencia 2026</t>
  </si>
  <si>
    <t>Identificar los componentes de la Plataforma para la competitividad y el bienestar regional, y gestionar los recursos humanos, tecnológicos y económicos necesarios para conformarla en el 2026</t>
  </si>
  <si>
    <t>Identificar los componentes del Hub de Innovación para la competitividad y el bienestar regional,  gestionar los recursos humanos, tecnológicos y económicos necesarios para conformarla en el 2027</t>
  </si>
  <si>
    <t>1 Informe de avance que detalle los actores claves identificados, aprovisionamiento de recursos requeridos   para la implementación del Hub de Innovación para la competitividad y el bienestar regional  en la vigencia 2027</t>
  </si>
  <si>
    <t xml:space="preserve">1 Informe Semestral de Seguimiento y Monitoreo a la Implementación del Plan de Acción de la Ruta de Innovación </t>
  </si>
  <si>
    <t xml:space="preserve">Realizar el seguimiento y monitoreo a la Implementación del Plan de Acción de la Ruta de Innovación </t>
  </si>
  <si>
    <t>1 Acto  Administrativo de creación</t>
  </si>
  <si>
    <t>Presentar las unidades de gestión existentes en diferentes territorios y crear 1 unidad de Gestión o Unidades de Apoyo propuesta en el Modelo Institucional de Proyección Social y Extensión MIPSE</t>
  </si>
  <si>
    <t>Alianza, convenio o contrato firmado con una (1) plataforma de acceso abierto o cerrado a recursos bibliográficos que permita la consulta del material editorial de Unicolmayor</t>
  </si>
  <si>
    <t>Formular e implementar el reglamento de grupos de investigación</t>
  </si>
  <si>
    <t>1 Reglamento de grupos de investigación formulado y 1 informe de implementación</t>
  </si>
  <si>
    <t>Formular e implementar una estrategia de productividad para investigadores de Unicolmayor</t>
  </si>
  <si>
    <t>1 Estrategia de productividad para investigadores de Unicolmayor formulada y 1 informe de implementación</t>
  </si>
  <si>
    <t>Formular y aprobar la política de investigación formativa</t>
  </si>
  <si>
    <t>1 Política de investigación formativa formulada y aprobada</t>
  </si>
  <si>
    <t>Un (1) convenio de cooperación con una organización pública y/o privada para el desarrollo de actividades de investigación o innovación  suscrito</t>
  </si>
  <si>
    <t>Realizar un diagnóstico de capacidades institucionales orientadas al desarrollo de emprendimientos, incluyendo los de base tecnológica</t>
  </si>
  <si>
    <t>1 Diagnóstico de capacidades institucionales realizado</t>
  </si>
  <si>
    <t xml:space="preserve">Suscribir un (1) convenio de cooperación con una organización pública y/o privada para el desarrollo de actividades de investigación o innovación  </t>
  </si>
  <si>
    <t>Diseñar dos (2) cursos de formación en investigación, entregados a la oficina correspondiente para la oferta permanente</t>
  </si>
  <si>
    <t xml:space="preserve">Documentos de dos (2) cursos de formación en investigación formulados  </t>
  </si>
  <si>
    <t>Elaborar un diagnóstico integral de las unidades de gestión que permita identificar sus capacidades y especialidades clave como base para la creación de una línea de asesoría técnica orientada a satisfacer las necesidades locales y/o regionales</t>
  </si>
  <si>
    <t>1 Diagnóstico para la creación de la línea de asesoría técnica</t>
  </si>
  <si>
    <t>Desarrollar 2 alianzas estratégicas con los Municipios, con énfasis en la promoción de programas de educacion cotinuada y cursos de extesión.</t>
  </si>
  <si>
    <t xml:space="preserve">2 Convenios, prestación de servicios  y/o contratos suscritos </t>
  </si>
  <si>
    <t xml:space="preserve">Identificar los programas académicos que contengan asignaturas relacionadas con la escuela de liderazgo,  sus actores y recursos para articularlos en una oferta de electivas  </t>
  </si>
  <si>
    <t>1 Documento de estructuración de la Escuela de Liderazgo Visionario UNIMAYOR</t>
  </si>
  <si>
    <t xml:space="preserve">Perfeccionar 2 convenios de articulación con instituciones de educación media </t>
  </si>
  <si>
    <t>2 Convenios suscritos</t>
  </si>
  <si>
    <t>Documento borrador programa Red Hermano Mayor</t>
  </si>
  <si>
    <t>Realizar la planeación del programa Red Hermano Mayor  que favorezca el desarrollo y enriquecimiento de los procesos académicos, investigativos y de proyección social. Plataforma tecnológica Soy Egresado Unicolmayor</t>
  </si>
  <si>
    <t>Crear el Programa  de Mentores Egresados Líderes. Plataforma tecnológica Soy Egresado Unicolmayor</t>
  </si>
  <si>
    <t>Acto Administrativo de la creación  de un programa de Mentores Egresados Líderes</t>
  </si>
  <si>
    <t>1. Documento de fundamentación del curso del ciclo de capacitación                              2. Informe de gestión y de análisis del proceso de capacitación                                           3. Registros de asistencias</t>
  </si>
  <si>
    <t>1. Informe de gestión y análisis del proceso de capacitación. 2. Registro de asistencia</t>
  </si>
  <si>
    <t>1. Informe  de participación de la capacitación de los docentes del programa de Especialización en Gerencia en Seguridad y salud en el trabajo, con  los soportes  correpondientes de acuerdo a los planes de formación ofertados desde la vicerrectoría académica.</t>
  </si>
  <si>
    <r>
      <t xml:space="preserve"> 1. Informe de participación de los docentes de la Especialización en Inclusión Social  sobre el curso de  evaluacion de resultados de aprendizaje 2.  Propuesta de la evaluación de Resultados de aprendizaje ( R.A.) del  </t>
    </r>
    <r>
      <rPr>
        <b/>
        <sz val="11"/>
        <color theme="1"/>
        <rFont val="Calibri"/>
        <family val="2"/>
      </rPr>
      <t xml:space="preserve">Programa Inclusión social </t>
    </r>
  </si>
  <si>
    <t>Centro de Estudios Pedagógicos</t>
  </si>
  <si>
    <r>
      <t xml:space="preserve"> 1. Informe de participación de los docentes de la Maestría en Desarrollo Humano  sobre el curso de  evaluacion de resultados de aprendizaje                       2.  Propuesta por parte de la</t>
    </r>
    <r>
      <rPr>
        <b/>
        <sz val="11"/>
        <color theme="1"/>
        <rFont val="Calibri"/>
        <family val="2"/>
      </rPr>
      <t xml:space="preserve"> Maestrai en Desarrollo Humano</t>
    </r>
    <r>
      <rPr>
        <sz val="11"/>
        <color theme="1"/>
        <rFont val="Calibri"/>
        <family val="2"/>
      </rPr>
      <t xml:space="preserve"> para el diseño de la Evaluacion inicial y final del resultados de aprendizaje ( R.A) del programa, para el periodo intermestral</t>
    </r>
  </si>
  <si>
    <r>
      <t xml:space="preserve">Diseñar y ejecutar 1 ciclo de capacitación en actualización profesional y disciplinar en </t>
    </r>
    <r>
      <rPr>
        <b/>
        <sz val="11"/>
        <color theme="1"/>
        <rFont val="Calibri"/>
        <family val="2"/>
      </rPr>
      <t>Trabajo Social</t>
    </r>
  </si>
  <si>
    <r>
      <t xml:space="preserve">Diseñar 1 curso sobre: Usos de  las teconologias en clase a través de la nteligencia artificial para el programa de </t>
    </r>
    <r>
      <rPr>
        <b/>
        <sz val="11"/>
        <color theme="1"/>
        <rFont val="Calibri"/>
        <family val="2"/>
        <scheme val="minor"/>
      </rPr>
      <t>Turismo</t>
    </r>
  </si>
  <si>
    <r>
      <t xml:space="preserve">Participar en la capacitación de los  docente  del  programa de </t>
    </r>
    <r>
      <rPr>
        <b/>
        <sz val="11"/>
        <color theme="1"/>
        <rFont val="Calibri"/>
        <family val="2"/>
      </rPr>
      <t>Especialización en Gerencia en Seguridad y salud en el trabajo</t>
    </r>
    <r>
      <rPr>
        <sz val="11"/>
        <color theme="1"/>
        <rFont val="Calibri"/>
        <family val="2"/>
      </rPr>
      <t xml:space="preserve">  en temas de  multilingüismo, pedagogía o TIC.  ( durante el semestre o en el  intersemestral )</t>
    </r>
  </si>
  <si>
    <t>Diseñar y ejecutar 1 (Un) curso de evaluación de resultados de aprendizaje  dirigido a docentes de la Facultad  de Ciencias Sociales</t>
  </si>
  <si>
    <t>Diseñar y ejecutar 1 (Un) curso de evaluación de resultados de aprendizaje (RA) dirigido a docentes de la Facultad de Ciencias Sociales, para el periodo intersemestral</t>
  </si>
  <si>
    <t>1. Curso de formación                                     2. Informe de la propuesta de evaluación de los resultados de aprendizaje por campo de formación del programa de Trabajo Social
3. Informe de la propuesta de evaluación de los resultados de aprendizaje por campo de formación del programa de Turismo</t>
  </si>
  <si>
    <t>Centro de Estudios Pedagógicos/ Facultad de Ciencias Social</t>
  </si>
  <si>
    <t>Aprobar el ajuste curricular del plan de estudios del programa de Trabajo Social 2024</t>
  </si>
  <si>
    <r>
      <t xml:space="preserve">Participar  en  cursos de formación por parte del Centro de Estudios Pedagógicos a los profesores  del programa de </t>
    </r>
    <r>
      <rPr>
        <b/>
        <sz val="11"/>
        <color theme="1"/>
        <rFont val="Calibri"/>
        <family val="2"/>
      </rPr>
      <t>Trabajo Social</t>
    </r>
    <r>
      <rPr>
        <sz val="11"/>
        <color theme="1"/>
        <rFont val="Calibri"/>
        <family val="2"/>
      </rPr>
      <t xml:space="preserve"> y del programa de </t>
    </r>
    <r>
      <rPr>
        <b/>
        <sz val="11"/>
        <color theme="1"/>
        <rFont val="Calibri"/>
        <family val="2"/>
      </rPr>
      <t xml:space="preserve">Turismo </t>
    </r>
    <r>
      <rPr>
        <sz val="11"/>
        <color theme="1"/>
        <rFont val="Calibri"/>
        <family val="2"/>
      </rPr>
      <t>sobre el diseño e implementación de la evaluación de los resultados de aprendizaje ( R.A)</t>
    </r>
  </si>
  <si>
    <r>
      <t>Diseñar e implementar de una metodología de evaluación curricular de resultados de aprendizaje del programa de</t>
    </r>
    <r>
      <rPr>
        <b/>
        <sz val="11"/>
        <color theme="1"/>
        <rFont val="Calibri"/>
        <family val="2"/>
      </rPr>
      <t xml:space="preserve"> Especialización en Gerencia en Seguridad y salud en el trabajo </t>
    </r>
  </si>
  <si>
    <r>
      <t xml:space="preserve">Diseñar el modelo de evaluacion inicial y final de la </t>
    </r>
    <r>
      <rPr>
        <b/>
        <sz val="11"/>
        <color theme="1"/>
        <rFont val="Calibri"/>
        <family val="2"/>
      </rPr>
      <t>Maestría en Desarrollo Humano</t>
    </r>
  </si>
  <si>
    <t>1 Informe que describa la metodología de evaluación curricular de resultados de aprendizaje periodo 2025-2 definido para el programa de Especialización en Gerencia en Seguridad y salud en el trabajo.</t>
  </si>
  <si>
    <t>1 modelo de evaluación diseñado</t>
  </si>
  <si>
    <t>Soporte institucional (1 resolución ó 1 acuerdo)</t>
  </si>
  <si>
    <r>
      <t xml:space="preserve">Actualizar el currículo del programa de </t>
    </r>
    <r>
      <rPr>
        <b/>
        <sz val="11"/>
        <color theme="1"/>
        <rFont val="Calibri"/>
        <family val="2"/>
      </rPr>
      <t>Especialización en Inclusión Social</t>
    </r>
  </si>
  <si>
    <t>1 Documento de diagnóstico sobre  la formación en competencias de emprendiemiento e innovación y 1 Listado de participación y material de trabajo, en la Maestría en Desarrollo Humano</t>
  </si>
  <si>
    <r>
      <t xml:space="preserve">Realizar dos (2) jornadas de trabajo para la formación en competencias de emprendiemiento e innovación en la </t>
    </r>
    <r>
      <rPr>
        <b/>
        <sz val="11"/>
        <color theme="1"/>
        <rFont val="Calibri"/>
        <family val="2"/>
      </rPr>
      <t>Maestría en Desarrollo Humano</t>
    </r>
  </si>
  <si>
    <t xml:space="preserve"> Continuar con el desarrollo el proceso de autoevaluación con fines de renovación del registro calificado del programa de Especialización en Gerencia en Seguridad y salud en el trabajo</t>
  </si>
  <si>
    <t>Preparar los insumos para la visita de pares del programa de Trabajo Social y Desarrollar la visita de pares del programa de Trabajo Social</t>
  </si>
  <si>
    <t>1 Informe de gestión con soportes de autoevaluación con fines de renovación del registro calificado del programa de Especialización en Gerencia en Seguridad y salud en el trabajo</t>
  </si>
  <si>
    <t>1 Informe de gestión</t>
  </si>
  <si>
    <t>Incluir en los contenidos programaticos de cada programa académico la certificación internacional a desarrollar</t>
  </si>
  <si>
    <t>1 Informe por programa académico con el avance de la implementación del certificado internacional</t>
  </si>
  <si>
    <t>Definir los procesos, procedimientos, guías, instructivos que direccionen la gestión de doble titulación internacional</t>
  </si>
  <si>
    <t>1 Hoja de ruta.
4 Informes de seguimiento.</t>
  </si>
  <si>
    <t>Desarrollar las convocatorias de movilidad académica</t>
  </si>
  <si>
    <t>4 convocatorias de movilidad académica</t>
  </si>
  <si>
    <t>Gestionar los procesos correspondientes para asegurar la movilidad docente y de expertos entrante</t>
  </si>
  <si>
    <t>Implementar el Educhallenge</t>
  </si>
  <si>
    <t>Desarrollar la convocatoria de la misión académica docente</t>
  </si>
  <si>
    <t>1 Informe con la implementación de la misión académica</t>
  </si>
  <si>
    <t>1 Documento formulado (manual, instructivo o procedimiento) con las directrices institucionales para el diseño curricular de doble titulación internacional</t>
  </si>
  <si>
    <t>Estructurar un plan de trabajo con facultades para la continuación de gestión de procesos de doble titulación internacional y/o definición de ruta de trabajo con su respectivo seguimiento.</t>
  </si>
  <si>
    <t xml:space="preserve">Actos administrativos y/o informes que respalden la movilidad de 25 docentes nuevos </t>
  </si>
  <si>
    <t>1 Informe de gestión del Educhallenge</t>
  </si>
  <si>
    <t xml:space="preserve">1 Documento de diseño de la plataforma y presupuesto final </t>
  </si>
  <si>
    <t>Diseñar un Plan de trabajo, Cronograma, estudios de viabilidad económica y construcción de una estructura para la plataforma digital</t>
  </si>
  <si>
    <t>1 Documento de diseño del campus digital</t>
  </si>
  <si>
    <t>Diseñar un Plan de trabajo, Cronograma, estudios de viabilidad económica y Construcción de la estructura para el campus digital</t>
  </si>
  <si>
    <t>Constituir 2
Alianzas interinstitucionales para el apoyo del programa socioeconómico</t>
  </si>
  <si>
    <t>2 convenios interinstitucionales firmados</t>
  </si>
  <si>
    <t>(No. de estudiantes beneficiados /No. de estudiantes proyectados)*100</t>
  </si>
  <si>
    <t>Incrementar en un 10% el número de estudiantes beneficiados</t>
  </si>
  <si>
    <t>Bases de datos de 680 beneficiados</t>
  </si>
  <si>
    <t xml:space="preserve">Número total de Estudiantes
Beneficiados: 618 en 2023
</t>
  </si>
  <si>
    <t>Incremento del 10% en el # de estudiantes beneficiados</t>
  </si>
  <si>
    <t>Incremento del 20% en el # de estudiantes beneficiados</t>
  </si>
  <si>
    <t>Incremento del 30% en el # de estudiantes beneficiados</t>
  </si>
  <si>
    <t>Incremento del 40% en el # de estudiantes beneficiados</t>
  </si>
  <si>
    <t>Incremento del 40% de estudiantes beneficiados sobre la base del 2023</t>
  </si>
  <si>
    <t>Incremento del 10% anual de la cobertura de estudiantes beneficiados con el programa de apoyo socioeconómico.</t>
  </si>
  <si>
    <t>Política cultural, deportiva y de tiempo libre para estudiantes, egresados y colaboradores aprobada</t>
  </si>
  <si>
    <t>Informe de ejecución de la semana de la recreación y el deporte</t>
  </si>
  <si>
    <r>
      <rPr>
        <b/>
        <sz val="11"/>
        <color theme="1"/>
        <rFont val="Calibri"/>
        <family val="2"/>
        <scheme val="minor"/>
      </rPr>
      <t>Centro de Atención Psicosocial.</t>
    </r>
    <r>
      <rPr>
        <sz val="11"/>
        <color theme="1"/>
        <rFont val="Calibri"/>
        <family val="2"/>
        <scheme val="minor"/>
      </rPr>
      <t xml:space="preserve"> Atención psicológica, psiquiátrica y de trabajo
social a estudiantes y colaboradores junto con estrategias preventivas como arte terapia, cuidado cuerpo- mente y conformación del equipo de promotores de salud mental que, en zonas asignadas en cada sede para orientación universitaria, apoyará los procesos psicosociales de estudiantes y colaboradores, mediante el apoyo de alianzas y convenios con instituciones públicas y privadas.</t>
    </r>
  </si>
  <si>
    <t>Diseña una propuesta del centro de atenciónpsicosocial con proyección organizacional, económica y de infraestructura</t>
  </si>
  <si>
    <t>1 Diseño de la propuesta</t>
  </si>
  <si>
    <t>1. Documento final de la estrategia de telemedicina
2. Registro de actividades de telemedicina realizadas</t>
  </si>
  <si>
    <t>Diseñar una estrategia de telemedicina e implementación de esta</t>
  </si>
  <si>
    <t>Informe de ejecución de la  inducción a estudiantes</t>
  </si>
  <si>
    <t>Crear la Política cultural, deportiva y de tiempo libre para estudiantes, egresados y colaboradores</t>
  </si>
  <si>
    <t>Implementar la semana de la recreación y el deporte</t>
  </si>
  <si>
    <t xml:space="preserve">Implementar la inducción a estudiantes </t>
  </si>
  <si>
    <t>Implementar la actualización del software ADVISER</t>
  </si>
  <si>
    <t>Realizar caracterización de alertas tempranas desde la implementación de la versión actualizada  de Adviser</t>
  </si>
  <si>
    <t xml:space="preserve">1 Informe de alertas tempranas de la comunidad estudiantil desde la nueva versión del sistema Adviser </t>
  </si>
  <si>
    <t>1 Certificación de la nueva versión del Software</t>
  </si>
  <si>
    <t>(No. de estudiantes identificados por el sistema de alertas tempranas que permanecen en el sistema académico/ No. Total de estudiantes identificados por el sistema de alertas tempranas con riesgo de deserción) * 100</t>
  </si>
  <si>
    <t>Estudiantes identificados que permanecen en el sistema académico identificados por el sistema ADVISER.</t>
  </si>
  <si>
    <t>83% estudiantes permanecen y/o terminan el proceso académico, del total priorizado por el sistema de alertas tempranas</t>
  </si>
  <si>
    <t>86% estudiantes permanecen y/o terminan el proceso académico, del total priorizado por el sistema de alertas tempranas</t>
  </si>
  <si>
    <t>89% estudiantes permanecen y/o terminan el proceso académico, del total priorizado por el sistema de alertas tempranas</t>
  </si>
  <si>
    <t>90% estudiantes permanecen y/o terminan el proceso académico, el total priorizado por el sistema de alertas tempranas</t>
  </si>
  <si>
    <t>90% estudiantes permanecen y/o terminan el proceso académico, del total priorizado por el sistema de alertas tempranas</t>
  </si>
  <si>
    <t xml:space="preserve">
Diseñar la Estrategia y su 
estudio de viabilidad económica y de infraestructura</t>
  </si>
  <si>
    <t>Bases de datos de los beneficiarios seleccionados</t>
  </si>
  <si>
    <t xml:space="preserve">Informe de implementación del 25 % de las actividades planeadas </t>
  </si>
  <si>
    <t>Diseñar e implementar la estrategia Unimayor PetAmigo</t>
  </si>
  <si>
    <t>1 estrategia PetAmigo.
1 Informe de actividades implementadas en la estrategia</t>
  </si>
  <si>
    <t>1 Estrategia diseñada de las zonas de inspiración</t>
  </si>
  <si>
    <t>Elaborar un plan de acciones del programa de convivencia e
Implementar el 25% de las acciones planeadas.</t>
  </si>
  <si>
    <t xml:space="preserve">Entregar el beneficio de nutrición a un 25% más de estudiantes </t>
  </si>
  <si>
    <t xml:space="preserve">Entregar el apoyo de sostenimiento socioeconómico a un 25% más de estudiantes </t>
  </si>
  <si>
    <t xml:space="preserve">Entregar el beneficio de transporte a un 25% más de estudiantes </t>
  </si>
  <si>
    <t xml:space="preserve">Generar la parrilla informativa para las redes sociales y demás canales de divulgación institucional. </t>
  </si>
  <si>
    <t>Crear el plan de posicionamiento de contenido.</t>
  </si>
  <si>
    <t>Diseñar el plan de Branding de la marca institucional</t>
  </si>
  <si>
    <t>Construir la red de embajadores de Excelencia UNIMAYOR</t>
  </si>
  <si>
    <t>1 Informe final de seguimiento de la parrilla informativa.</t>
  </si>
  <si>
    <t xml:space="preserve">1 Informe de implementación del Plan de posicionamiento de contenido. </t>
  </si>
  <si>
    <t>1 Informe de implementación del plan de Branding.</t>
  </si>
  <si>
    <t>1 Informe de seguimiento sobre la composición y actividades de la red de embajadores de Excelencia UNIMAYOR</t>
  </si>
  <si>
    <t>Ejecutar el plan de actividades 2025 para la implementación del Modelo Integral de Comunicaciones</t>
  </si>
  <si>
    <t>Informe de Implementación MIC 2020-2025</t>
  </si>
  <si>
    <t xml:space="preserve">Diseñar y llevar a cabo dos (2) talleres dirigidos al personal administrativo y docente en proceso de jubilación, abordando temas como:
•	Planificación financiera: Herramientas para manejar ingresos y egresos post-jubilación.
•	Salud y bienestar emocional: Estrategias para mantener una buena calidad de vida física y mental durante la transición a la jubilación.
•	Opciones de jubilación parcial: Orientación sobre alternativas que permitan una transición gradual hacia la jubilación completa. </t>
  </si>
  <si>
    <t>Dos (2) informes que contengan: objetivo, población, modalidad, temas abordados, encuesta de satisfacción y otros que se consideren pertinentes</t>
  </si>
  <si>
    <t>Realizar dos (2) jornadas de sensibilización en coordinación con el centro de idiomas, dirigidas al personal administrativo y docente en proceso de jubilación, cuyo objetivo sea brindar  información que facilite el acceso al centro de idiomas para el aprendizaje o perfeccionamiento de idiomas.</t>
  </si>
  <si>
    <t>Definir el cronograma de actividades para organizar el concurso público para cubrir las plazas vacantes de docentes y hacerle seguimiento a su implementación</t>
  </si>
  <si>
    <t>Cronograma e Informe de Seguimiento</t>
  </si>
  <si>
    <t>Acta Comisión de Carrera Administrativa</t>
  </si>
  <si>
    <t>Realizar el cronograma para el concurso público administrativo</t>
  </si>
  <si>
    <t>Cronograma e informe de seguimiento</t>
  </si>
  <si>
    <t>Plan Estrategicó de Talento Humano y Planes.</t>
  </si>
  <si>
    <t xml:space="preserve">Informe que contenga: Memorando y seguimiento </t>
  </si>
  <si>
    <t>Norma o Procedimiento que Reglamente</t>
  </si>
  <si>
    <t>Implementar cinco espacios de entrenamiento (presenciales y virtuales) para los colaboradores de la Universidad, enfocados en fortalecer habilidades clave (power skills). El programa incluirá módulos de analítica, mentalidad positiva, gestión del tiempo y productividad, trabajo en equipo, y competencias digitales. Cada espacio será diseñado para maximizar la participación y el aprendizaje práctico, con acceso a recursos interactivos y metodologías innovadoras.
Espacio 1: Taller Presencial de Gestión del Tiempo y Productividad
Espacio 2: Curso Virtual de Competencias Digitales
Espacio 3: Seminario Presencial sobre Trabajo en Equipo
Espacio 4: Webinar de Mentalidad Positiva
Espacio 5: Workshop Virtual de Analítica para No Expertos</t>
  </si>
  <si>
    <t>Informe que contenga: Documento consolidado 
Número total de asistentes por cada espacio de aprendizaje.
Objetivos.
Retroalimentación recibida.
Presentación del informe a las autoridades universitarias y su publicación en canales internos.
Fotografias.</t>
  </si>
  <si>
    <t>Realizar dos (2) Talleres Virtuales de Historia y Cultura, que contenga: 
- Historia de la universidad: Fundación, logros, hitos y evolución.
- Tradiciones universitarias: Eventos significativos.
-Importancia de los símbolos, colores y emblemas institucionales.</t>
  </si>
  <si>
    <t xml:space="preserve">
Diseñar y establecer un procedimiento que permita la inclusión de los funcionarios supernumerarios y docentes catedráticos en el programa de reconocimiento de estímulo por labor cumplida.</t>
  </si>
  <si>
    <t>Realizar la gestión con la Subdirección de Bienestar Universitario, para solicitar la inclusión del 20% de funcionarios supernumerarios y docentes catedráticos vinculados a la Universidad, en los planes de seguro de vida y póliza exequial.</t>
  </si>
  <si>
    <t>Realizar e implementar los Planes Estratégicos de Talento Humano:
1. Plan Estrategico de Talento Humano.
2. Plan Anual de Vacantes.
3. Plan de Previsión de Recursos.
4. Plan Institucional de Capacitación.
5. Plan de Seguridad y Salud en el Trabajo.
6. Plan de Bienestar, Estimulos e Incentivos Laborales.</t>
  </si>
  <si>
    <t>Determinar las vacantes y perfiles requeridos para la vinculación de 14 nuevos funcionarios administrativos en diversas dependencias, de acuerdo con las necesidades organizacionales y operativas de la Universidad para el año 2026.</t>
  </si>
  <si>
    <t>Informe que contenga las necesidades priorizadas y las dependencias definidas.</t>
  </si>
  <si>
    <t>710.000.000</t>
  </si>
  <si>
    <t>$ 680.000.000</t>
  </si>
  <si>
    <t xml:space="preserve">Realizar tres cursos con el apoyo del Centro de Estudios Pedagógicos  </t>
  </si>
  <si>
    <t xml:space="preserve">Realizar la gestión para la comisión de docentes a eventos nacionales e internacionales </t>
  </si>
  <si>
    <t>1 Informe de la gestión</t>
  </si>
  <si>
    <t>1 plan de trabajo e informe de implementación en 2025.</t>
  </si>
  <si>
    <t xml:space="preserve">Elaborar e implementar una estrategia con los decanos y el Área de Admisiones, para aumentar el 5% de estudiantes nuevos matriculados en la Universidad </t>
  </si>
  <si>
    <t>1 Estrategia y 1 Informe de implementación</t>
  </si>
  <si>
    <t xml:space="preserve">Actualizar el sistema de evaluación de resultados de aprendizaje (RA) </t>
  </si>
  <si>
    <t xml:space="preserve">1 Documento soporte de actualización asociado al sistema de evaluación de resultados y actualización del PEI y MOPEI </t>
  </si>
  <si>
    <t xml:space="preserve">Liderar la actualización curricular de 5 programas junto con las facultades correspondientes  </t>
  </si>
  <si>
    <t>1 Documento soporte de actualización curricular hasta de  cinco programas</t>
  </si>
  <si>
    <t xml:space="preserve">1 Documento de actualizacion curricular del programa de Especialización en Inclusión Social </t>
  </si>
  <si>
    <t>1 Estrategia diseñada y 1 informe de implementación en 2025</t>
  </si>
  <si>
    <t>1 plan de trabajo y 1 informe de implementación en 2025.</t>
  </si>
  <si>
    <t xml:space="preserve">Realizar e implementar un plan de trabajo articulado con la Subdirección de Talento Humano para la vinculación de 14 nuevos docentes </t>
  </si>
  <si>
    <t>1 Plan de trabajo e informe de lo implementado en 2025</t>
  </si>
  <si>
    <t>Elaborar e implementar un plan de trabajo articulado con la Subdirección de Educación Virtual para diseñar el plan de estudios académicos del Campus Virtual</t>
  </si>
  <si>
    <t>Elaborar e implementar un plan de trabajo articulado con la Facultad de Ciencias Básicas para incorporar una electiva transversal sobre competencias interculturales</t>
  </si>
  <si>
    <t xml:space="preserve">Elaborar e implementar un plan de trabajo articulado con la Oficina de Relaciones Interinstitucionales para implementar un programa académico de doble titulación internacional </t>
  </si>
  <si>
    <r>
      <rPr>
        <b/>
        <sz val="11"/>
        <color theme="1"/>
        <rFont val="Calibri"/>
        <family val="2"/>
        <scheme val="minor"/>
      </rPr>
      <t xml:space="preserve">Alcance Mayor: </t>
    </r>
    <r>
      <rPr>
        <sz val="11"/>
        <color theme="1"/>
        <rFont val="Calibri"/>
        <family val="2"/>
        <scheme val="minor"/>
      </rPr>
      <t xml:space="preserve">Creciendo en Talento Humano y Capacidades. Expandir las plantas docente y administrativa en consonancia con el crecimiento de la oferta académica tanto en Bogotá como en las regiones. Además, fortalecer la estructura organizacional mediante la creación de tres nuevas áreas estratégicas: Almacén, Nómina y Gestión Documental, optimizando así la operatividad y eficiencia institucional.
</t>
    </r>
    <r>
      <rPr>
        <b/>
        <sz val="11"/>
        <color theme="1"/>
        <rFont val="Calibri"/>
        <family val="2"/>
        <scheme val="minor"/>
      </rPr>
      <t>Nueva generación.</t>
    </r>
    <r>
      <rPr>
        <sz val="11"/>
        <color theme="1"/>
        <rFont val="Calibri"/>
        <family val="2"/>
        <scheme val="minor"/>
      </rPr>
      <t xml:space="preserve"> Aumentar los beneficiarios actuales (80) del programa de apoyo de sostenimiento socioeconómico para estudiantes en un 25% (alcanzando 100) en la vigencia 2025 y a 120 para la vigencia 2027, que representa el 50% del número de beneficiarios actuales.
</t>
    </r>
    <r>
      <rPr>
        <b/>
        <sz val="11"/>
        <color theme="1"/>
        <rFont val="Calibri"/>
        <family val="2"/>
        <scheme val="minor"/>
      </rPr>
      <t>Programa de transporte.</t>
    </r>
    <r>
      <rPr>
        <sz val="11"/>
        <color theme="1"/>
        <rFont val="Calibri"/>
        <family val="2"/>
        <scheme val="minor"/>
      </rPr>
      <t xml:space="preserve"> Aumentar los beneficiarios actuales (271) en un 25% en la vigencia 2025, otro 25% en la vigencia 2026 y continuar en esa misma tendencia acorde con la disponibilidad de recursos en las dos vigencias siguientes del periodo rectoral.
</t>
    </r>
    <r>
      <rPr>
        <b/>
        <sz val="11"/>
        <color theme="1"/>
        <rFont val="Calibri"/>
        <family val="2"/>
        <scheme val="minor"/>
      </rPr>
      <t>Programa de nutrición.</t>
    </r>
    <r>
      <rPr>
        <sz val="11"/>
        <color theme="1"/>
        <rFont val="Calibri"/>
        <family val="2"/>
        <scheme val="minor"/>
      </rPr>
      <t xml:space="preserve"> Aumentar los beneficiarios actuales (385) en un 25% en la vigencia 2025, otro 25% en la vigencia 2026 y continuar en esa misma tendencia acorde con la disponibilidad de recursos en las dos vigencias siguientes del periodo rectoral.
</t>
    </r>
    <r>
      <rPr>
        <b/>
        <sz val="11"/>
        <color theme="1"/>
        <rFont val="Calibri"/>
        <family val="2"/>
        <scheme val="minor"/>
      </rPr>
      <t>Programa de apoyo de sostenimiento socioeconómico.</t>
    </r>
    <r>
      <rPr>
        <sz val="11"/>
        <color theme="1"/>
        <rFont val="Calibri"/>
        <family val="2"/>
        <scheme val="minor"/>
      </rPr>
      <t xml:space="preserve"> Aumentar los beneficiarios actuales (80) en un 25% en la vigencia 2025, otro 25% en la vigencia 2026 y continuar en esa misma tendencia acorde con la disponibilidad de recursos en las dos vigencias siguientes del periodo rectoral.</t>
    </r>
  </si>
  <si>
    <t>Una pieza gráfica (infografia) para la difusión en los medios de comunicación  institucional incentivando la participación ciudadana y control social.
Registro de divulgación de la infografia relacionada con la participación  ciudadana a la comunidad universitaria.</t>
  </si>
  <si>
    <t xml:space="preserve"> 13/01/2025</t>
  </si>
  <si>
    <t>Desarrollar tres (3)  espacios de diálogo constructivo con los grupos de valor o grupos focales, por parte de las facultades y  vicerrectorías para mejorar la
experiencia universitaria.</t>
  </si>
  <si>
    <t>Tres (3) Informes del desarrollo del espacio de diálogo.</t>
  </si>
  <si>
    <t>Diseñar y desarrollar el plan de trabajo para la audiencia pública de rendición de cuentas vigencia 2024.</t>
  </si>
  <si>
    <t>Desarrollar una audiencia pública de rendición de cuentas de la gestión institucional vigencia 2024, acorde al plan de trabajo.</t>
  </si>
  <si>
    <t>1 Documento con aspectos técnicos del centro virtual</t>
  </si>
  <si>
    <t>Documentar los aspectos técnicos para la habilitación del Centro virtual de Atención para la ciudadanía, con la plataforma tecnológica.</t>
  </si>
  <si>
    <t>Realizar un encuentro de diálogo con las asociaciones sindicales de la Universidad</t>
  </si>
  <si>
    <t>1 Acta o informe del encuentro</t>
  </si>
  <si>
    <t>Actualizar el PETI para el cuatrenio</t>
  </si>
  <si>
    <t xml:space="preserve">Implementar la Arquitectura Empresarial según alcance definido </t>
  </si>
  <si>
    <t>Renovar el 5% de parque computacional</t>
  </si>
  <si>
    <t>1 Informe de Entrega de los equipos de computo</t>
  </si>
  <si>
    <t>1 Documento PETI actualizado</t>
  </si>
  <si>
    <t>1 Documento de Arquitectura Empresarial de acuerdo con los procesos identificados</t>
  </si>
  <si>
    <t>Aumentar a 2000 Mbps Velocidad del canal de internet</t>
  </si>
  <si>
    <t>Soporte de la Adquisición para el aumento de la velocidad</t>
  </si>
  <si>
    <t>Implementar 671 puntos nuevos de red</t>
  </si>
  <si>
    <t xml:space="preserve"> Crear e implementar un Centro de Operaciones de Red y Seguridad (SNOC)</t>
  </si>
  <si>
    <t>1 Informe de la Implementación del SNOC</t>
  </si>
  <si>
    <t>1 Informe de los puntos de Red instalados.</t>
  </si>
  <si>
    <t>Diseñar y aprobar un Plan de Resilencia Operacional diseñado e implementado (Plan de continuidad del negocio)</t>
  </si>
  <si>
    <t>1 Plan de continuidad del negocio aprobado</t>
  </si>
  <si>
    <t>Gestionar y formalizar la firma de un convenio con una institución de interés para la realización de prácticas profesionales por parte de los estudiantes de la facultad.</t>
  </si>
  <si>
    <t xml:space="preserve">1 Convenio firmado y presentado al comité de curriculo  entrega de acta de comité  </t>
  </si>
  <si>
    <t>Elaborar un Estudio de pertinencia  de un programa de posgrado (especializacion o maestria) relacionado con ciencias de la salud.</t>
  </si>
  <si>
    <t>1 Estudio de pertinencia de un programa de posgrado (especialización o maestría)  ajustado relacionado con ciencias de la salud.</t>
  </si>
  <si>
    <t>1 Documento maestro y sus evidencias de un programa de posgrado (especialización o maestría) relacionado con ciencias de la salud.</t>
  </si>
  <si>
    <t xml:space="preserve">1 Acuerdo del consejo superior universitario </t>
  </si>
  <si>
    <t>Contruir el documento maestro de un programa de posgrado (especialización o maestría) relacionado con ciencias de la salud.</t>
  </si>
  <si>
    <t>Gestionar el acuerdo de aprobacion interna de  un programa de posgrado (especialización o maestría) relacionado con ciencias de la salud.</t>
  </si>
  <si>
    <t xml:space="preserve">Radicar al Ministerio de Educación el programa de pregrado Administracion en Servicios de Salud y Bienestar en modalidad virtual </t>
  </si>
  <si>
    <t xml:space="preserve">1 Soporte de radicacion del programa de pregrado Administracion en Servicios de Salud y Bienestar  en modalidad virtual  ante el Ministerio de educacion. </t>
  </si>
  <si>
    <t>Ofertar el programa de posgrado denominado Especializacion en Genercia de la Calidad y Auditoria en salud  en modalidad virtual</t>
  </si>
  <si>
    <t xml:space="preserve">1 Informe del proceso de admision del programa de posgrado denominado Especializacion en Genercia de la Calidad y Auditoria en salud </t>
  </si>
  <si>
    <t>Validar el sistema de evaluación de resultados de aprendizaje enfocado en competencias disciplinares del programas de Bacteriologia .</t>
  </si>
  <si>
    <t>Informe de aplicacióny validacion de pruebas de evaluacion de resultados de aprendizaje (prueba saber Bacter).</t>
  </si>
  <si>
    <t xml:space="preserve">Actualizar el Proyecto Educativo del Programa (PEP) en Bacteriología y Laboratorio Clínico, integrando mejoras en los resultados de aprendizaje y actualizando el plan curricular </t>
  </si>
  <si>
    <t>Documento actualizado del PEP en Bacteriología y Laboratorio Clínico, que incluya los resultados de aprendizaje mejorados y el plan curricular ajustado, validado y aprobado por el comité de curriculo, junto con el acta de aprobación correspondiente</t>
  </si>
  <si>
    <t>Coordinar y realizar el acompañamiento integral del proceso de evaluación externa del programa de Bacteriología y Laboratorio Clínico, asegurando el cumplimiento de los estándares de calidad y proporcionando los insumos necesarios para una evaluación exitosa durante el periodo correspondiente.</t>
  </si>
  <si>
    <t>Informe  del proceso de evaluación externa del programa BLC, y acta de socializacion en comie de curriculo.</t>
  </si>
  <si>
    <t>Realizar el monitoreo continuo de la permanencia y la tasa efectiva de graduación del programa de Bacteriología y Laboratorio Clínico, implementando estrategias de seguimiento y acompañamiento estudiantil durante todo el año para identificar y mitigar factores de deserción.</t>
  </si>
  <si>
    <t xml:space="preserve"> 1. Informe anual sobre la permanencia y la tasa de graduación del programa  2. Informes de tutorias academicas y de gestión del Programa BLC</t>
  </si>
  <si>
    <t>1
Convenio de práctica o pasantia suscrito</t>
  </si>
  <si>
    <t>Gestionar y formalizar la firma de un convenio de prácticas profesionales (presenciales o virtuales)</t>
  </si>
  <si>
    <t>Articular una Alianza estratégica con una (1) plataforma de acceso abierto o cerrado a recursos bibliográficos que permita la consulta del material editorial de Unicolmayor</t>
  </si>
  <si>
    <t>1 programa nuevo diseñado</t>
  </si>
  <si>
    <t>Diseñar 1 programa nuevo de Especialización Híbrida y/o Distancia en Bogotá.</t>
  </si>
  <si>
    <t>Realizar la actualización curricular de los programas de la Facultad para la formación en competencias de emprendimiento e innovación.</t>
  </si>
  <si>
    <t>Actualización curricular del 25% de los programas de la Facultad</t>
  </si>
  <si>
    <t>Elaborar las condiciones iniciales para acreditación internacional de un programa de pregrado.</t>
  </si>
  <si>
    <t xml:space="preserve">1 documento de condiciones para la acreditación internacional de un programa de pregrado. </t>
  </si>
  <si>
    <r>
      <rPr>
        <b/>
        <sz val="11"/>
        <color theme="1"/>
        <rFont val="Calibri"/>
        <family val="2"/>
        <scheme val="minor"/>
      </rPr>
      <t xml:space="preserve">Centro de Recursos para el Aprendizaje y la Innovación (CRAI). </t>
    </r>
    <r>
      <rPr>
        <sz val="11"/>
        <color theme="1"/>
        <rFont val="Calibri"/>
        <family val="2"/>
        <scheme val="minor"/>
      </rPr>
      <t>Fortalecer la Biblioteca de la Universidad como un espacio que fusiona servicios bibliotecarios con recursos tecnológicos y audiovisuales. En el CRAI, la comunidad académica tendrá asesorías para exploración de tendencias científicas, comerciales y legales (scouting), acceso a espacios multimedia, salas individuales y grupales y áreas de brainstorming equipadas con tableros blancos y mesas de trabajo, ideales para la generación de ideas y la planificación de proyectos.</t>
    </r>
  </si>
  <si>
    <t xml:space="preserve">1 Documento con Planeación de cursos de educación continua a ofertar
</t>
  </si>
  <si>
    <t xml:space="preserve">1 Documento con la definición del modelo de Diseño tecnopedagógico para cursos de educación continua
</t>
  </si>
  <si>
    <t>Elaborar el documento  con la definición del modelo de Diseño tecnopedagógico para cursos de educación continua</t>
  </si>
  <si>
    <t>Elaborar el documento con Planeación de cursos de educación continua a oferta</t>
  </si>
  <si>
    <t>1 Documento con Estudio de Plataforma para educación continua</t>
  </si>
  <si>
    <t>Realizar el documento con Estudio de Plataforma para educación continua</t>
  </si>
  <si>
    <t xml:space="preserve">03/02/2025
</t>
  </si>
  <si>
    <t xml:space="preserve">30/04/2025
</t>
  </si>
  <si>
    <t xml:space="preserve">31/07/2025
</t>
  </si>
  <si>
    <t>1 Documento con identificación de necesidades en Articulación con el Centro de Idiomas</t>
  </si>
  <si>
    <t>Elaborar un documento con identificación de necesidades en Articulación con el Centro de Idiomas</t>
  </si>
  <si>
    <t>Elaborar un docuemento con estudio de tecnologías emergentes de acuerdo con la identificacion de necesidades en articulación con la OTIC</t>
  </si>
  <si>
    <t>1 Documento con estudio de tecnologías emergentes de acuerdo con la identificacion de necesidades en articulación con la OTIC</t>
  </si>
  <si>
    <t>Desarrollar el campus virtual Unimayor</t>
  </si>
  <si>
    <t>1 Informe de avances en el desarrollo del campus virtual en articulación con la Oficina de TIC</t>
  </si>
  <si>
    <t xml:space="preserve">Realizar la virtualización de  programas nuevos </t>
  </si>
  <si>
    <t xml:space="preserve">1 Informe de desarrollo de contenidos virtuales de los primeros semestres para posterior radicación de documento para registro calificado ante el MEN </t>
  </si>
  <si>
    <t>Ofertar cursos de educación continua y no formal (EduxTech)</t>
  </si>
  <si>
    <t>1 Informe de la participación en los cursos de educación continua y no formal (EduxTech)</t>
  </si>
  <si>
    <t>Planear y poner en marcha el área de producción de recursos educativos digitales</t>
  </si>
  <si>
    <t>a. Documento con planeación del área de producción de RED.
b. Reporte de producción de RED .</t>
  </si>
  <si>
    <t>03/02/2025
01/07/2025</t>
  </si>
  <si>
    <t>01/04/2025
28/11/2025</t>
  </si>
  <si>
    <t>a. Documento con planeación del programa de actualización para docentes en AAMT
b. Reporte de participación en los cursos de actualización para docentes en AAMT</t>
  </si>
  <si>
    <t>3/02/2025
01/07/2025</t>
  </si>
  <si>
    <t>01/07/2025
28/11/2025</t>
  </si>
  <si>
    <t>Planear y ofertae el programa de actualizacion para docentes en ambientes de aprendizaje mediado por tecnología AAMT</t>
  </si>
  <si>
    <t>Crear un nuevo servicio en la Biblioteca para la Población en Condición de Discapacidad Visiual de la Universidad Colegio Mayor de Cundinamarca</t>
  </si>
  <si>
    <t>1 Informe de implementación del Servicio de la Biblioteca para la Población en Condición de Discapacidad Visiual</t>
  </si>
  <si>
    <t>Vicerrectoría Académica
Biblioteca</t>
  </si>
  <si>
    <r>
      <rPr>
        <sz val="11"/>
        <color theme="1"/>
        <rFont val="Calibri"/>
        <family val="2"/>
      </rPr>
      <t>Elaborar los aspectos preliminares: generalidades, la información institucional, así como la denominación, justificación y aspectos curriculares del documento maestro del Programa de posgrado</t>
    </r>
    <r>
      <rPr>
        <b/>
        <sz val="11"/>
        <color theme="1"/>
        <rFont val="Calibri"/>
        <family val="2"/>
      </rPr>
      <t xml:space="preserve"> </t>
    </r>
  </si>
  <si>
    <t xml:space="preserve">1 Documento que contiente los aspectos preliminares: generalidades, la información institucional, así como la denominación, justificación y aspectos curriculares del documento maestro del Programa de posgrado  </t>
  </si>
  <si>
    <t xml:space="preserve">Elaborar el programa analítico, el programa sintético y la rública de evaluación de la ECI -Interculturalidad y ciudadanía global </t>
  </si>
  <si>
    <t>1 Documento que contenga el programa analítico, el programa sintético y la rública de evaluación de la ECI -Interculturalidad y ciudadanía global</t>
  </si>
  <si>
    <t>1 Documento formulado (manual, instructivo o procedimiento) con las directrices institucionales para el diseño curricular de doble programa</t>
  </si>
  <si>
    <t xml:space="preserve">Implementación de doble programa en los programas de pregrado de la Universidad
</t>
  </si>
  <si>
    <t>(Número de programas con opción de doble programa/Número de programas de pregrado de la Universidad)*100</t>
  </si>
  <si>
    <t>5
Programas de pregrado con opción de doble programa</t>
  </si>
  <si>
    <r>
      <rPr>
        <sz val="11"/>
        <color theme="1"/>
        <rFont val="Calibri (Cuerpo)"/>
      </rPr>
      <t>Implementación</t>
    </r>
    <r>
      <rPr>
        <sz val="11"/>
        <color theme="1"/>
        <rFont val="Calibri"/>
        <family val="2"/>
        <scheme val="minor"/>
      </rPr>
      <t xml:space="preserve"> </t>
    </r>
    <r>
      <rPr>
        <sz val="11"/>
        <color theme="1"/>
        <rFont val="Calibri (Cuerpo)"/>
      </rPr>
      <t>de los convenios existentes de doble titulación</t>
    </r>
    <r>
      <rPr>
        <sz val="11"/>
        <color theme="1"/>
        <rFont val="Calibri"/>
        <family val="2"/>
        <scheme val="minor"/>
      </rPr>
      <t xml:space="preserve"> </t>
    </r>
  </si>
  <si>
    <t>Convenios internacionales de doble titulación firmados: 
1. Programa de Administración de Empresas Comerciales - Universidad Politécnica Metropolitana de Hidalgo– Título: Licenciado en Administración y Gestión Empresarial.
2. Programa Construcción y Gestión en Arquitectura  –  Instituto Tecnológico de la Construcción: Ingeniero Constructor</t>
  </si>
  <si>
    <t>2 Convenios firmados
1892 estudiantes del Programa Administración de Empresas Comerciales (Corte a Octubre de 2024)
145 estudiantes del Programa Construcción y Gestión en Arquitectura (Corte a Octubre de 2024)</t>
  </si>
  <si>
    <t>Número de estudiantes en programas de doble titulación</t>
  </si>
  <si>
    <t>20 estudiantes cursando dobles programas</t>
  </si>
  <si>
    <t>5 estudiantes cursando dobles programas</t>
  </si>
  <si>
    <t>Suscripción de 3 convenios para doble titulación internacional</t>
  </si>
  <si>
    <t>1. Programa de Administración de Empresas Comerciales - Universidad Politécnica Metropolitana de Hidalgo– Título: Licenciado en Administración y Gestión Empresarial.
2. Programa Construcción y Gestión en Arquitectura  –  Instituto Tecnológico de la Construcción: Ingeniero Constructor
Definición de doble programa y doble titulación: Acuerdo 005
de 2022 Por el cual se expide el reglamento para el doble programa de pregrado, la doble titulación de pregrado y la coterminalidad en la Universidad Colegio Mayor de Cundinamarca</t>
  </si>
  <si>
    <t>3 convenios de doble titulación inernacional suscritos</t>
  </si>
  <si>
    <t>1 convenio de doble titulación internacional suscrito</t>
  </si>
  <si>
    <t>11 Programas de pregrado profesional
4 Programas de pregrado de Tecnología</t>
  </si>
  <si>
    <r>
      <rPr>
        <sz val="11"/>
        <color theme="1"/>
        <rFont val="Calibri (Cuerpo)"/>
      </rPr>
      <t xml:space="preserve">15 </t>
    </r>
    <r>
      <rPr>
        <sz val="11"/>
        <color theme="1"/>
        <rFont val="Calibri"/>
        <family val="2"/>
        <scheme val="minor"/>
      </rPr>
      <t>programas de pregrado con opción de doble programa</t>
    </r>
  </si>
  <si>
    <t xml:space="preserve">(No. procesos revisados / No. Procesos actuales) * 100 </t>
  </si>
  <si>
    <t>2 macroprocesos y 27 procesos</t>
  </si>
  <si>
    <t>1. Actas de reunión.
2. Informe de los resultados de las mesas de trabajo con las soluciones y/o proposiciones de mejoras en los procesos</t>
  </si>
  <si>
    <t>Realizar 20 mesas de trabajo colaborativas para identificar desafíos, co-crear soluciones innovadoras y promover su implementación</t>
  </si>
  <si>
    <t>100% de los procesos tácticos y operativos de la Universidad con mejoras (29 procesos)</t>
  </si>
  <si>
    <t>25% de los procesos tácticos y operativos de la Universidad con mejoras 
(8 procesos)</t>
  </si>
  <si>
    <t>25% de los procesos tácticos y operativos de la Universidad con mejoras 
(7 procesos)</t>
  </si>
  <si>
    <r>
      <rPr>
        <b/>
        <sz val="11"/>
        <color theme="1"/>
        <rFont val="Calibri"/>
        <family val="2"/>
        <scheme val="minor"/>
      </rPr>
      <t>Doctorados del Futuro.</t>
    </r>
    <r>
      <rPr>
        <sz val="11"/>
        <color theme="1"/>
        <rFont val="Calibri"/>
        <family val="2"/>
        <scheme val="minor"/>
      </rPr>
      <t xml:space="preserve"> Construir dos programas de doctorado que integren flexibilidad curricular, articulación con maestrías y certificaciones por competencias, optimizando la formación académica y potenciando el impacto de la investigación e innovación.</t>
    </r>
  </si>
  <si>
    <t>1. Cronograma de mesas.
2. 1 Informe de mesas de trabajo realizadas</t>
  </si>
  <si>
    <t>Asesorar y acompañar el proceso de creación de programas nuevos definidos por la Vicerrectoría Académica y las Facultades.</t>
  </si>
  <si>
    <t>1. Documentos maestro de RC nuevo diseñado con las 9 condiciones de programa.
2. Documento descargables Radicación Nuevos Saces
3. Informe de acompañamiento al proceso de diseño del Documento  maestro de RC</t>
  </si>
  <si>
    <t>Realizar mesas de trabajo para la planificación y diseño para la acreditación Internacional del sistema Interno de aseguramiento</t>
  </si>
  <si>
    <t xml:space="preserve">1. Plan de Trabajo.
2. Informe avance Acreditación Internacional del Sistema Interno.  
</t>
  </si>
  <si>
    <t>Realizar mesas de trabajo para la planificación y diseño del proceso de autoevaluacion institucional</t>
  </si>
  <si>
    <t>1. Plan de trabajo.
2. Informe avance proceso de autoevaluación Institucional
3. Cronograma proceso autoevaluación institucional.</t>
  </si>
  <si>
    <t>1. Plan de trabajo.
2. Informe proceso acreditacion internacional de programas
3. Cronograma proceso acreditacion internacional del programa academico</t>
  </si>
  <si>
    <t>Realizar mesas de trabajo para la planificación y diseño de las facultades definidas por la Vicerrectoría Académica</t>
  </si>
  <si>
    <t xml:space="preserve">Crear 3 nuevas áreas (Almacén, Nómina y Gestión Documental) </t>
  </si>
  <si>
    <t>Acto Administrativo de la creación de las 3 áreas</t>
  </si>
  <si>
    <t>Informe de gestión de dos eventos</t>
  </si>
  <si>
    <t>Gestionar un convenio  internacional para prácticas</t>
  </si>
  <si>
    <t>Elaborar 1 documento de  Tecnología en Business Inteligence O Tecnología en Estrategias Digitales y analítica Organizacional</t>
  </si>
  <si>
    <t>1 documento de  Tecnología en Business Inteligence O Tecnología en Estrategias Digitales y analítica Organizacional</t>
  </si>
  <si>
    <t>Gestionar un convenio de doble titulación internacional</t>
  </si>
  <si>
    <t>1 Informe de Gestión de un convenio de doble titulación</t>
  </si>
  <si>
    <t>Identificar las necesidades de mobiliario modular para 7 Espacios comunes de aprendizajes (Learning Commons), incluyendo tableros interactivos, proyectores y sistemas de sonido integrados.</t>
  </si>
  <si>
    <t>Informe de identificación de necesidades de mobiliario modular para 7 Espacios comunes de aprendizajes (Learning Commons).</t>
  </si>
  <si>
    <t>Identificar las necesidades de mobiliario para la modernización y fortalecimiento de laboratorios multidisciplinarios en las áreas de Ciencias de la Salud, Ciencias Sociales y Empresariales, Derecho, Ingeniería, Arquitectura y Ciencias Básicas.</t>
  </si>
  <si>
    <t>Informe de identificación de necesidades de mobiliario para la modernización y fortalecimiento de laboratorios multidisciplinarios.</t>
  </si>
  <si>
    <r>
      <rPr>
        <b/>
        <sz val="11"/>
        <color theme="1"/>
        <rFont val="Calibri"/>
        <family val="2"/>
        <scheme val="minor"/>
      </rPr>
      <t xml:space="preserve">Sistema de Gestión Ambiental. </t>
    </r>
    <r>
      <rPr>
        <sz val="11"/>
        <color theme="1"/>
        <rFont val="Calibri"/>
        <family val="2"/>
        <scheme val="minor"/>
      </rPr>
      <t>Diseñar e implementar un conjunto de procesos, prácticas, certificaciones y sellos ambientales que minimicen el impacto ambiental de la operación organizacional, enfocados en eficiencia energética, gestión de residuos, reducción de la huella de carbono, conservación del agua y movilidad sostenible, entre otros.</t>
    </r>
  </si>
  <si>
    <t>Elaborar la documentación del Sistema de Gestión Ambiental conforme a los requisitos de la norma ISO 14001.</t>
  </si>
  <si>
    <t>Documentación del Sistema de Gestión Ambiental</t>
  </si>
  <si>
    <t>Realizar actividades de sensibilización y difusión en participación ciudadana y Control Social.</t>
  </si>
  <si>
    <t>1 Documento de buenas prácticas y lecciones aprendidas sobre los espacios de diálogo</t>
  </si>
  <si>
    <t>Documentar las lecciones aprendidas de los espacios de diálogo.</t>
  </si>
  <si>
    <t>Realizar la caracterización de ciudadanía y grupos de valor de la vigencia de conformidad con los lineamientos del Departamento Administrativo de la Función Pública-DAFP</t>
  </si>
  <si>
    <t>1 Informe y 1 socialización de la caracterización de ciudadanía y grupos de valor</t>
  </si>
  <si>
    <t>Formular una encuesta y analizar los resultados para estimular la participación ciudadana e identificar los temas que desea conocer sobre la gestión institucional de la vigencia 2024, para el desarrollo de la audiencia pública de rendición de cuentas</t>
  </si>
  <si>
    <t>1 Encuesta y 1 informe de resultados</t>
  </si>
  <si>
    <t xml:space="preserve">1 Plan de trabajo aprobado por el Comité Institucional de Desempeño para la audiencia pública de rendición de cuentas de la vigencia 2024.
1 Informe del Plan de trabajo ejecutado
</t>
  </si>
  <si>
    <t xml:space="preserve">1 Informe de la Audiencia pública de la rendición de cuentas ejecutada en la página web institucional </t>
  </si>
  <si>
    <t>1 sello ambiental obtenido</t>
  </si>
  <si>
    <t>Gestionar los trámites necesarios para obtener de un Sello Ambiental ante la Secretaría Distrital de Ambiente</t>
  </si>
  <si>
    <t>Inscripción para la obtención del sello ambiental</t>
  </si>
  <si>
    <t>(No. conenios suscritos/No. convenios programados)*100</t>
  </si>
  <si>
    <t>No. de estudiantes en movilidad nacional e internacional</t>
  </si>
  <si>
    <t xml:space="preserve">No. de docentes en movilidad nacional e internacional </t>
  </si>
  <si>
    <t>1 PETI actualizado y aprobado en Comité Institucional de Gestión y Desempeño</t>
  </si>
  <si>
    <t>CRAI fortalecido con nuevos servicios</t>
  </si>
  <si>
    <t>(No. de estudiantes beneficiarios programa socioeconómico del periodo actual - No. de estudiantes beneficiarios programa socioeconómico del periodo anterior) / No. de estudiantes beneficiarios programa socioeconómico periodo anterior)*100</t>
  </si>
  <si>
    <t>(No. de estudiantes beneficiarios programa transporte del periodo actual - No. de estudiantes beneficiarios programa transporte del periodo anterior) / No. de estudiantes beneficiarios programa transporte periodo anterior)*100</t>
  </si>
  <si>
    <t>(No. de estudiantes beneficiarios programa nutrición del periodo actual - No. de estudiantes beneficiarios programa nutrición del periodo anterior) / No. de estudiantes beneficiarios programa nutrición periodo anterior)*100</t>
  </si>
  <si>
    <t>Crear la Comisión de Carrera Administrativa de acuerdo a los lineamientos del Artículo 22 del Estatuto del Personal Administrativo de la Universidad.</t>
  </si>
  <si>
    <t>Adquirir e implementar un sistema  de gestión documental</t>
  </si>
  <si>
    <t>1 Contrato de adquisición de un sistema de gestión documental y 1 informe de implementación del sistema.</t>
  </si>
  <si>
    <t>Actividad 2025</t>
  </si>
  <si>
    <t xml:space="preserve">Gestión administrativa </t>
  </si>
  <si>
    <t xml:space="preserve"> Identificar, analizar y evaluar los criterios para mitigar los riesgos para la integridad, Riesgo de Lavado de Activos, Financiación del Terrorismo y Financiación para la Proliferación de Armas de Destrucción Masiva – LAFT/FPADM, implementar canales de denuncia y realizar debida diligencia.</t>
  </si>
  <si>
    <t>M104</t>
  </si>
  <si>
    <t>Implementar una estrategia de Gestión del Riesgo para la integridad pública</t>
  </si>
  <si>
    <t>Plan Anticorrupción y de Atención al Ciudadano</t>
  </si>
  <si>
    <t>Adelantar jornadas de socialización y toma de conciencia de la Política y Metodología de Administración de Riesgos adoptada por la Universidad a los líderes y equipos de trabajo de los procesos en calidad (primera línea de defensa)</t>
  </si>
  <si>
    <t>Tres (3) actividades desarrolladas</t>
  </si>
  <si>
    <t xml:space="preserve">Elaborar informe cuatrimestral de gestión de riesgos de corrupción de la Universidad, tomando como insumo los reportes del monitoreo realizado por las dependencias (primera línea de defensa) </t>
  </si>
  <si>
    <t>Tres (3) Informes de monitoreo elaborados</t>
  </si>
  <si>
    <t>Mapa de riesgos de corrupción actualizado</t>
  </si>
  <si>
    <t xml:space="preserve">Un (1) Documento de análisis </t>
  </si>
  <si>
    <t>Implementación de Gestión Disciplinaria Virtual - Google Drive 
Digitalizar los expedientes disciplinarios y habilitar en el sistema la consulta virtual a través de un enlace único, accesible y visible para los sujetos procesales, garantizando así el principio de publicidad y el debido proceso.</t>
  </si>
  <si>
    <t>Informe Anual de implementación</t>
  </si>
  <si>
    <t>Diseñar  una estrategia de Gestión del Riesgo para la integridad pública</t>
  </si>
  <si>
    <t>Estrategía de Integridad Pública diseñada</t>
  </si>
  <si>
    <t>Realizar seguimiento a los riesgos de corrupción, incorporado en el informe de seguimiento del Programa de Transparencia y Ética Pública.</t>
  </si>
  <si>
    <t>Informe del último cuatrimestre del 2023, informe del 1 y 2 cuatrimestre 2024.</t>
  </si>
  <si>
    <t>Presentar al Comité Institucional de Coordinación  de Control Interno el Informe de Seguimiento realizado a los controles para la toma de decisiones</t>
  </si>
  <si>
    <t xml:space="preserve">1 Informe de evaluación de riesgos institucional socializado a segunda línea de defensa y  línea estratégica institucional </t>
  </si>
  <si>
    <t>Realizar informe de las denuncias instauradas ante la Fiscalía General de la Nación,  de conformidad con los documentos remitidos por las dependencias de la Universidad que revistan características de delito, cuando se presente.</t>
  </si>
  <si>
    <t>1 Informe de denuncias</t>
  </si>
  <si>
    <t xml:space="preserve">Realizar seguimiento a la ejecución de la Política de Prevención del Daño Antijurídico y reportar al Comité Institucional de Gestión del Desempeño, cuando sea solicitado.  </t>
  </si>
  <si>
    <t xml:space="preserve">1 Informe de seguimiento </t>
  </si>
  <si>
    <t>Identificar, analizar y valorar los riesgos fiscales en los procesos en los que aplique y diseñar los controles pertinentes para su inclusión en el mapa de riesgos.</t>
  </si>
  <si>
    <t>Mapa de riesgos de gestión con Riesgos fiscales diseñado</t>
  </si>
  <si>
    <t>Presentar trimestralmente al Comité Institucional de Gestión y Desempeño la gestión de denuncias de acuerdo al canal de atención dispuesto</t>
  </si>
  <si>
    <t>3 Informes de gestión de denuncias</t>
  </si>
  <si>
    <t>Identificar y participar en redes internas para el intercambio de información, y en redes externas para la integración, interoperabilidad de datos y generar diálogo sobre transparencia y ética pública.</t>
  </si>
  <si>
    <t>M105</t>
  </si>
  <si>
    <t>Implementar una estrategia de redes y articulación</t>
  </si>
  <si>
    <t>Diseñar e implementar un programa innovador de charlas dinámicas y mentorías realizadas a grupos focales sobre temas de la Oficina de Planeación y Desarrollo Institucional</t>
  </si>
  <si>
    <t>Participar de las convocatorias e invitaciones realizadas a mesas sectoriales, observatorios, instancias de coordinación u otras redes externas sobre la transparencia y ética pública.</t>
  </si>
  <si>
    <t>1 Informe anual de participación</t>
  </si>
  <si>
    <t>Establecer acciones dando cumplimiento a la normatividad de acceso a la información pública, relacionamiento Estado-ciudadano, procesos de rendición de cuentas y al Código de Integridad en el Servicio Público.</t>
  </si>
  <si>
    <t>M106</t>
  </si>
  <si>
    <t>Implementar una estrategia sobre cultura de legalidad y estado abierto</t>
  </si>
  <si>
    <t xml:space="preserve">Elaborar y publicar el informe de gestión vigencia 2024 </t>
  </si>
  <si>
    <t>1 Informe de gestión publicado</t>
  </si>
  <si>
    <t>Realizar un reporte cuatrimestral sobre las emisiones de boletín institucional</t>
  </si>
  <si>
    <t>Reporte cuatrimestral sobre las emisiones del boletín institucional</t>
  </si>
  <si>
    <t>Implementar Estrategia de comunicaciones para publicación proactiva de la gestión Institucional</t>
  </si>
  <si>
    <t>1 Reporte cuatrimestral de las publicaciones realizadas por los diferentes canales institucionales de comunicación</t>
  </si>
  <si>
    <t>Participar en mínimo 1 feria universitaria semestralmente como escenario de relacionamiento y participación ciudadana</t>
  </si>
  <si>
    <t>2 informes de participación en ferias universitarias</t>
  </si>
  <si>
    <t>Actualizar la política de comunicaciones incluyendo los responsables de los contenidos de la página web y el seguimiento a la actualización de la información publicada</t>
  </si>
  <si>
    <t>1 Política de comunicaciones actualizada en la página web</t>
  </si>
  <si>
    <t xml:space="preserve">Presentar informe de seguimiento de la actualización de la información publicada en el botón de Transparencia ante el Comité Institucional de Gestión y Desempeño </t>
  </si>
  <si>
    <t>3 presentaciones de informe de seguimiento</t>
  </si>
  <si>
    <t xml:space="preserve">Realizar el reporte y presentar el resultado de medición del Índice de Transparencia y Acceso a la Información Pública-ITA, junto con el plan de mejora al que hallá lugar ante el Comité Institucional de Gestión y Desempeño </t>
  </si>
  <si>
    <t>1 Reporte de información en ITA, 1 Informe de resultado de medición del ITA y 1 plan de mejora</t>
  </si>
  <si>
    <t>Implementar el lenguaje de señas para los botones de encabezado de la página y el micrositio de trámites con todos sus componentes</t>
  </si>
  <si>
    <t>Elaborar e implementar una estrategia de relacionamiento con la ciudadanía</t>
  </si>
  <si>
    <t>1 estrategia formulada y 1 informe de implementación</t>
  </si>
  <si>
    <t xml:space="preserve">Realizar el seguimiento al registro de conflictos de intereses de los contratistas en el aplicativo por la integridad del Departamento Administrativo de la Función Pública. </t>
  </si>
  <si>
    <t>1 Informe de seguimiento al registro de conflictos de interés de los contratistas en el aplicativo por la integridad.</t>
  </si>
  <si>
    <t>Consolidar el Informe de la gestión trimestral de las peticiones, quejas, reclamos, solicitudes de información, sugerencias, felicitaciones y denuncias - PQRSFD, divulgarlo mediante los canales institucionales y socializarlo ante el Comité Institucional de Gestión y Desempeño</t>
  </si>
  <si>
    <t>3 informes de gestión de PQRSFD</t>
  </si>
  <si>
    <t>Implementar la herramienta de medición de experiencia ciudadana del Departamento Administrativo de la Función Pública</t>
  </si>
  <si>
    <t>Campaña de difusión para el uso de la herramienta de medición de experiencia ciudadana</t>
  </si>
  <si>
    <t>Presentar trimestralmente los resultados de la medición de experiencia ciudadana al Comité Insitucional de Gestión y Desempaño</t>
  </si>
  <si>
    <t>2 Informes de resultados de la medición de experiencia ciudadana</t>
  </si>
  <si>
    <t>Elaborar, socializar y publicar en el portal web los informes trimestrales de peticiones, quejas, reclamos, sugerencias, felicitaciones y denuncias-PQRSFD a más tardar el 30 del mes siguiente, incluyendo los siguientes elementos de análisis:
 - Recomendaciones de la entidad sobre los trámites y servicios con mayor número de quejas y reclamos
- Recomendaciones de los particulares dirigidas a mejorar el servicio que preste la entidad
- Recomendaciones de los particulares dirigidas a incentivar la participación en la gestión pública
- Recomendaciones de los particulares dirigidas a racionalizar el empleo de los recursos disponibles
- Solicitudes de acceso a información que contenga: 
1. El número de solicitudes recibidas. 
2. El número de solicitudes que fueron trasladadas a otra institución. 
3. El tiempo de respuesta a cada solicitud. 
4. El número de solicitudes en las que se negó el acceso a la información.</t>
  </si>
  <si>
    <t>3 Informe trimestral de PQRSD publicado</t>
  </si>
  <si>
    <t>Actualizar y publicar el índice de Información Clasificada y Reservada</t>
  </si>
  <si>
    <t>1 Índice de información clasificada y reservada actualizado y publicado</t>
  </si>
  <si>
    <t>Actualizar y publicar el Inventario de Activos de Información de la Universidad</t>
  </si>
  <si>
    <t>1 Inventario de activos de información actualizado y publicado</t>
  </si>
  <si>
    <t xml:space="preserve">Presentar un informe cuatrimestral sobre el avance en el Plan de Seguridad y Privacidad de la Información ante el Comité Institucional de Gestión y Desempeño </t>
  </si>
  <si>
    <t>3 Informes sobre el avance del plan de seguridad de la información</t>
  </si>
  <si>
    <t xml:space="preserve">Realizar un informe de evaluación de la audiencia pública el cual debe ser publicado 1 mes después de la audiencia. *Fecha sujeta a la programación del evento. </t>
  </si>
  <si>
    <t>1 Informe de evaluación de la audiencia pública dentro de los 1 mes después de realizada la audiencia</t>
  </si>
  <si>
    <t>31/07/2025*</t>
  </si>
  <si>
    <t>Realizar el seguimiento al registro de la declaración de bienes y rentas  de los servidores públicos en el aplicativo de integridad del Departamento Administrativo de la Función Pública</t>
  </si>
  <si>
    <t>1 Informe de seguimiento</t>
  </si>
  <si>
    <t>Implementar mínimo una jornada de capacitación y formación semestralmente a  servidores y contratistas sobre Transparencia y derecho de acceso a la información pública, Política de servicio al ciudadano, Temas de archivo y gestión documental, Seguridad digital.</t>
  </si>
  <si>
    <t>2 Informes de capacitación con registro de asistencia anualmente</t>
  </si>
  <si>
    <t>Implementar mínimo una jornada de capacitación y formación semestralmente en temas del servicio al ciudadano e integridad en lo público y en protocolos de atención al ciudadano</t>
  </si>
  <si>
    <t>2 Informe de capacitación con registro de asistencia anualmente</t>
  </si>
  <si>
    <t>Construir e Implementar una estrategia de Integridad que incluya la gestión preventiva de conflicto de intereses</t>
  </si>
  <si>
    <t>1 Estrategia de Integridad construida e implementada</t>
  </si>
  <si>
    <t>Presentar el seguimiento de la Estrategia de la Política de Integridad ante el Comité Institucional de Gestión y Desempeño</t>
  </si>
  <si>
    <t>2 Informes de seguimiento a la política presentados ante el Comité Institucional de Gestión y Desempeño</t>
  </si>
  <si>
    <t>Realizar una capacitación semestral del Código de Integridad para fortalecer su apropiación</t>
  </si>
  <si>
    <t>2 informes de capacitaciones realizadas</t>
  </si>
  <si>
    <t>Realizar el seguimiento a los registros de la hoja de vida de los servidores públicos en el SIGEP II</t>
  </si>
  <si>
    <t>Imprimir material y montar exposición de piezas gráficas que contienen toda la información del Código de Integridad (Valores y principios de acción) en un lugar visible de la Universidad.</t>
  </si>
  <si>
    <t xml:space="preserve"> 1 informe de exposición</t>
  </si>
  <si>
    <t>Realizar el monitoreo al registro de conflictos de intereses de los servidores públicos en el aplicativo de integridad del Departamento Administrativo de la Función Pública</t>
  </si>
  <si>
    <t>1 Informe de monitoreo</t>
  </si>
  <si>
    <t>Identificar acciones particulares para la Universidad que contribuyan a promover la transparencia.</t>
  </si>
  <si>
    <t>M107</t>
  </si>
  <si>
    <t>Implementar una estrategia de racionalización de trámites</t>
  </si>
  <si>
    <t xml:space="preserve">Racionalizar el trámite Inscripción cursos de extensión básicos y avanzados: Se realizará la inscripción a cursos de extensión en línea desde un aplicativo, que permitirá obtener los certificados de los cursos y obtener información si tienen saldo a favor por cambios de cursos o aplazamiento de la inscripción. </t>
  </si>
  <si>
    <t>Trámite racionalizado con las seis fases que indica el Sistema Único de Información de Trámites SUIT</t>
  </si>
  <si>
    <t>Racionalizar el trámite Grado de pregrado y posgrado: La postulación a grados y su trazabilidad se realizará en línea a través de un nuevo módulo en el sistema de información Academusoft</t>
  </si>
  <si>
    <t xml:space="preserve">Racionalizar el trámite Devolución y/o compensación de pagos en exceso y pagos de lo no debido por conceptos no tributarios: Para la atención de los estudiantes de la jornada nocturna y en general se habilitará un canal de atención a través de un chatbot que permita resolver dudas acerca del trámite. </t>
  </si>
  <si>
    <t>Sostenibilidad financiera en el sistema educativo</t>
  </si>
  <si>
    <t>M108</t>
  </si>
  <si>
    <t>Maximizar la rentabilidad obtenida del Portafolio de Inversiones</t>
  </si>
  <si>
    <t>(Valor Final del Portafolio - Valor Inicial del Portafolio) / (Valor Inicial del Portafolio) *100</t>
  </si>
  <si>
    <t>Evaluar y ajustar el portafolio de inversiones para maximizar la rentabilidad total mediante el cálculo y análisis del ROI.</t>
  </si>
  <si>
    <t>Acta al comité de inversiones</t>
  </si>
  <si>
    <t>M109</t>
  </si>
  <si>
    <t>Mejorar la eficiencia en la planificación y
Gestión de los proyectos</t>
  </si>
  <si>
    <t xml:space="preserve">(Número de Proyectos Terminados a Tiempo / Número Total de Proyectos) * 100
​
 </t>
  </si>
  <si>
    <t>Apoyar en el monitoreo del cumplimiento de los plazos de los proyectos a traves del Comité de Seguimiento a la Ejecución Presupuestal</t>
  </si>
  <si>
    <t>Acta al Comité de Seguimiento a la Ejecución Presupuestal</t>
  </si>
  <si>
    <t>M110</t>
  </si>
  <si>
    <t>Seguimiento a la proyección de ingresos</t>
  </si>
  <si>
    <t>(Ingresos Reales / Ingresos Proyectados) * 100</t>
  </si>
  <si>
    <t>Monitorear y ajustar las proyecciones de ingresos mediante el cálculo y seguimiento mensual del indicador.</t>
  </si>
  <si>
    <t>Informe de Seguimiento de Ingresos</t>
  </si>
  <si>
    <t>M111</t>
  </si>
  <si>
    <t>Consolidar la estructura organizacional  y el mapa de procesos para conseguir una organización más ágil y oportuna</t>
  </si>
  <si>
    <t>M112</t>
  </si>
  <si>
    <t>Consolidar la estructura organizacional  y el mapa de procesos</t>
  </si>
  <si>
    <t>Estructura organizacional mejorada</t>
  </si>
  <si>
    <t>Planes de Acción MIPG</t>
  </si>
  <si>
    <t>Documentar las políticas del Modelo Integrado de Planeación y Gestión en el Manual de Calidad del Sistema Integrado de Gestión y Calidad.</t>
  </si>
  <si>
    <t>Manual de Calidad actualizado en el aplicativo SIAC</t>
  </si>
  <si>
    <t xml:space="preserve">Actualización de normatividad: Estatuto Docente, Reglamento Único Disciplinario Estudiantil para estudiantes de pregrado y posgrado, Reglamento Estudiantil para los Programas de Pregrado, Criterios para la asignación del Plan de Trabajo de los docentes, Sistema de tutorías, y Lineamientos relacionados con resultados de aprendizaje
</t>
  </si>
  <si>
    <t>M113</t>
  </si>
  <si>
    <t>Actualizar la normativa: Acuerdo 043 de 2021 Estatuto Docente, Acuerdo 18 de 2021 reglamento único disciplinario estudiantil para estudiantes de pregrado y posgrado, Acuerdo 015  Reglamento Estudiantil para los Programas de Pregrado, Acuerdo 054 criterios para la asignación del Plan de Trabajo de los docentes, Acuerdo 01 de 2007 sistema de tutorías, Acuerdo 070 de 2021 Lineamientos relacionados con resultados de aprendizaje</t>
  </si>
  <si>
    <t>No. Revisiones y actualizaciones normativas / No. Actos administrativos programados</t>
  </si>
  <si>
    <t xml:space="preserve">Número </t>
  </si>
  <si>
    <t>Acuerdo 043 de 2021 Estatuto Docente, Acuerdo 18 de 2021 reglamento único disciplinario estudiantil para estudiantes de pregrado y posgrado, Acuerdo 015  Reglamento Estudiantil para los Programas de Pregrado, Acuerdo 054 criterios para la asignación del Plan de Trabajo de los docentes, Acuerdo 01 de 2007 sistema de tutorías, Acuerdo 070 de 2021 Lineamientos relacionados con resultados de aprendizaje</t>
  </si>
  <si>
    <t>6 actos administrativos actualizados</t>
  </si>
  <si>
    <t>2 actos administrativos actualizados</t>
  </si>
  <si>
    <t xml:space="preserve">Realizar la revisión y actualización de dos actos administrativos, trabajando articuladamente con la Subdirección de Talento Humano </t>
  </si>
  <si>
    <t>2 Actos Administrativos actualizados</t>
  </si>
  <si>
    <t>1 diagnóstico de normatividad vigente</t>
  </si>
  <si>
    <t>PDI 2020-2025 Docencia</t>
  </si>
  <si>
    <t>Implementar mejoras curriculares a los programas a partir de los procesos de evaluación a partir de la actualización de los PEP.</t>
  </si>
  <si>
    <t>100%
de programas existentes con mejoras curriculares implementadas a partir del PEP actualizado</t>
  </si>
  <si>
    <t>(No. De programas con mejoras curriculares implementadas / No. De programas existentes)*100
(Indicador expresado anualmente de manera acumulativa)</t>
  </si>
  <si>
    <t>18/20</t>
  </si>
  <si>
    <r>
      <t xml:space="preserve">Al inicio del período rectoral la Universidad contaba con un total de 18 programas: 10 programas de pregrado (3 tecnologías y 7 profesionales) y 8 de posgrados. Posteriormente se amplían AEC y Derecho Funza: Esos son los 20 programas de referencia. Los nuevos programas creados no se incluyen por su estado de madurez.  Respecto a estos 20 programas el estado es el siguiente:
Tecnología en Asistencia Gerencial (Presencial Bogotá y Funza): Tanto para Bogotá como para Funza está cumplida la evaluación. De esta surgió una solicitud de modificación de denominación que fue radicada ante el Ministerio y que está a la espera de respuesta.
Tecnología en Administración y Ejecución de Construcciones: En trabajo articulado del Centro de Estudios Pedagógicos con la Facultad de Ingeniería y arquitectura, se anexa el PEP de la Tecnología en Administración y Ejecución de Construcciones (anexo). 
Tecnología en Delineantes de Arquitectura e Ingeniería: Culminó su evaluación en el marco del proceso de renovación de la acreditación. 
Administración de Empresas Comerciales Btá. Culminó su evaluación en el marco del proceso de renovación de la acreditación.
Administración de Empresas Comerciales Funza. En trabajo articulado del Centro de Estudios Pedagógicos-CEP- con la Facultad de Administración y Economía, se anexa el PEP de Administración de Empresas Comerciales.
</t>
    </r>
    <r>
      <rPr>
        <sz val="11"/>
        <color rgb="FFFF0000"/>
        <rFont val="Calibri"/>
        <family val="2"/>
        <scheme val="minor"/>
      </rPr>
      <t>Economía.</t>
    </r>
    <r>
      <rPr>
        <sz val="11"/>
        <color theme="3"/>
        <rFont val="Calibri"/>
        <family val="2"/>
        <scheme val="minor"/>
      </rPr>
      <t xml:space="preserve"> Se encuentra en proceso de Evaluación con horas asignadas en el programa. Producto 2024 
Bacteriología y Laboratorio Clínico. Culminó su evaluación en el marco del proceso de renovación de la acreditación. 
Trabajo social: Culminó su evaluación en el marco del proceso de renovación de la acreditación.
Turismo: Culminó su evaluación en el marco del proceso de renovación de registro calificado.. Presentó reforma al Ministerio y fue aprobada
Derecho Bta:  Culminó su evaluación en el marco del proceso de renovación de la acreditación. 
Derecho Funza: Se encuentra en proceso de Evaluación con horas asignadas en el programa. Producto 2024 
Construcción y Gestión en Arquitectura: Culminó su evaluación en el marco del proceso de renovación de la acreditación.
Diseño digital y Multimedia: Culminó su evaluación en el marco del proceso de acreditación. Presentó reforma al Ministerio y fue aprobada
Especialización en Edificación Sostenible. Culminó su evaluación en el marco del proceso de renovación de registro calificado
Especialización Tecnológica en Metodología BIM.  Culminó su evaluación en el marco del proceso de renovación de registro calificado
Especialización Gerencia en la Calidad en Salud Especialización Gerencia de la Calidad en salud: este programa no se encuentra en la oferta académica por cuanto fue negado el registro calificado y se creó la Especialización en Gerencia de la Calidad y Auditoría en Salud (programa virtual) con registro calificado del Ministerio de Educación Nacional mediante Resolución 025540 de 27 diciembre de 2024 MEN (se anexa mapeo de programas académicos a la fecha).
</t>
    </r>
    <r>
      <rPr>
        <sz val="11"/>
        <color rgb="FFFF0000"/>
        <rFont val="Calibri"/>
        <family val="2"/>
        <scheme val="minor"/>
      </rPr>
      <t>Especialización en Gerencia de la Seguridad y Salud en el trabajo</t>
    </r>
    <r>
      <rPr>
        <sz val="11"/>
        <color theme="3"/>
        <rFont val="Calibri"/>
        <family val="2"/>
        <scheme val="minor"/>
      </rPr>
      <t>. Se encuentra en proceso de Evaluación con horas asignadas en el programa. Producto 2024 
Maestría en Construcción Sostenible. Culminó su evaluación en el marco del proceso de renovación de registro calificado
Maestría en Desarrollo Humano. Culminó su evaluación en el marco del proceso de renovación de registro calificado.
Maestría en Microbiología: Culminó su evaluación en el marco del proceso de renovación de registro calificado</t>
    </r>
  </si>
  <si>
    <r>
      <rPr>
        <b/>
        <sz val="11"/>
        <rFont val="Calibri"/>
        <family val="2"/>
        <scheme val="minor"/>
      </rPr>
      <t>100%</t>
    </r>
    <r>
      <rPr>
        <sz val="11"/>
        <rFont val="Calibri"/>
        <family val="2"/>
        <scheme val="minor"/>
      </rPr>
      <t xml:space="preserve">
de programas existentes con mejoras curriculares implementadas a partir del PEP actualizado</t>
    </r>
  </si>
  <si>
    <t>Análisis y actualización Plan de estudios en 10 semestres</t>
  </si>
  <si>
    <t>Propuesta de actualización de la malla curricular del programa de Derecho</t>
  </si>
  <si>
    <t>Plan de Acción 2024</t>
  </si>
  <si>
    <t>Realizar mejoras curriculares a partir del PEP actualizado de 2 programas existentes (Economía y Especialización en Gerencia de la Seguridad y Salud en el trabajo)</t>
  </si>
  <si>
    <t>Documento de ajuste curricular de 2 programas (Economía y Especialización en Gerencia de la Seguridad y Salud en el trabajo)</t>
  </si>
  <si>
    <t>PDI 2020-2025</t>
  </si>
  <si>
    <t>Diseñar y radicar programas de pregrado presenciales</t>
  </si>
  <si>
    <t>100% 
6 Nuevos programas de pregrado presenciales</t>
  </si>
  <si>
    <t>(No. De programas nuevos de pregrado radicados / No. De programas nuevos de pregrado proyectados a radicar}) * 100</t>
  </si>
  <si>
    <t>5 radicados (arquitectura contaduría, matemáticas, tecnología en procesos químicos ambientales, ingeniería de datos)</t>
  </si>
  <si>
    <t>100% 
1 Nuevo programas de pregrado presencial</t>
  </si>
  <si>
    <t>Asesorar y acompañar el proceso de creación de programas de pregrado presenciales definidos por la Vicerrectoría Académica, el Programa de Ciencias Básicas y las Facultades. (1 programa de pregrado presencial pendiente)</t>
  </si>
  <si>
    <t>1 Documento maestro de RC nuevo diseñado con las 9 condiciones de programa/Informe de acompañamiento al proceso de diseño del Documento  maestro de RC/1 Documento descargable Radicación Nuevos Saces</t>
  </si>
  <si>
    <t>Diseñar la propuesta académica del programa de Enfermería</t>
  </si>
  <si>
    <t xml:space="preserve">Documento  "Propuesta académica del programa de Enfermería" </t>
  </si>
  <si>
    <t>Presentar el estudio de viabilidad del programa de Enfermería al Consejo Académico</t>
  </si>
  <si>
    <t xml:space="preserve">Acta del Consejo Académico,  presentando la propuesta y estudio de viabilidad del programa de Enfermería </t>
  </si>
  <si>
    <t>Diseñar y radicar nuevos programas de posgrado presenciales.</t>
  </si>
  <si>
    <t>8 programas de posgrado presenciales diseñados y radicados</t>
  </si>
  <si>
    <t>(No. De programas nuevos de posgrado radicados / No. De programas nuevos de posgrado proyectados a radicar) * 100</t>
  </si>
  <si>
    <t>3/8
3 programas diseñados y radicados
(Especialización en Derecho Internacional Público, Maestría en Derecho Penal, Especialización en Inclusión).</t>
  </si>
  <si>
    <t>8 programas de posgrado diseñados y radicados</t>
  </si>
  <si>
    <t>5 programas de posgrado diseñados y radicados</t>
  </si>
  <si>
    <t>Asesorar y acompañar el proceso de creación de programas de posgrado presenciales definidos por la Vicerrectoría Académica y las Facultades. (5 programas de posgrado presencial pendientes)</t>
  </si>
  <si>
    <t>5 Documentos maestro de RC nuevo diseñado con las 9 condiciones de programa/Informe de acompañamiento al proceso de diseño del Documento  maestro de RC/5 Documento descargables Radicación Nuevos Saces</t>
  </si>
  <si>
    <t>Diseñar y radicar programas distancia-virtuales (tecnológicos, de pregrado y posgrado)</t>
  </si>
  <si>
    <t>100%
6 Nuevos programas virtuales</t>
  </si>
  <si>
    <t>(No. De programas virtuales radicados / No. de programas virtuales proyectados) * 100</t>
  </si>
  <si>
    <t>4 radicados (Tecnología en Gestión de Negocios a distancia la Radicada 2023-1, y en 2024 -Tecnología en atención integral a la persona mayor
- Especialización en la Gerencia de la Calidad y Auditoría en Salud; Maestría en Proyectos BIM y Análitica de Datos)</t>
  </si>
  <si>
    <t>2 Nuevos programas virtuales</t>
  </si>
  <si>
    <t>Presentar ante el Consejo de Facultad estudio de pertinencia de Especialización en Analítica y Ciencia de Datos</t>
  </si>
  <si>
    <t>Acta de Consejo de Facultad</t>
  </si>
  <si>
    <t>Asesorar y acompañar el proceso de creación de programas distancia-virtuales definidos por la Vicerrectoría Académica y las Facultades. (2 programas distancia virtuales pregrado pendientes)</t>
  </si>
  <si>
    <t>2 Documento maestro de RC modalidad virtual nuevos diseñados con las 9 condiciones de programa/Informe de acompañamiento al proceso de diseño de los Documentos  maestro de RC/2 Documento descargable Radicación Nuevos Saces</t>
  </si>
  <si>
    <t>Implementar los lineamientos institucionales para los procesos de autoevaluación de los programas académicos con fines de renovación de registro calificado y acreditación</t>
  </si>
  <si>
    <t>100%  de los programas académicos autoevaluados  bajo el decreto 1330 de 2019</t>
  </si>
  <si>
    <t>(No. de programas autoevaluados para registro calificado / No. De total de programas ) * 100
(Indicador expresado anualmente de manera acumulativa)</t>
  </si>
  <si>
    <t>13/17</t>
  </si>
  <si>
    <t>13 programas académicos autoevaluados de una meta de 17.
Programas con Informes de Autoevaluación para Renovación de registro calificado:
Bacteriología.
Diseño Digital y Multimedia.
Especialización en Edificación Sostenible.
Turismo.
Maestría en Desarrollo Humano.
Derecho.
Construcción y Gestión en Arquitectura.
Especialización en Gerencia de la Calidad en Salud.
Tecnología en Administración y Ejecución de Construcciones. 
Trabajo Social.
Especialización BIM.
Maestría en Microbiología.
Tecnología en Delineantes en Arquitectura e Ingeniería</t>
  </si>
  <si>
    <t>4 programas académicos autoevaluados  bajo el decreto 1330 de 2019</t>
  </si>
  <si>
    <t>Obtener la acreditación de los programas acreditables ofrecidos por la Unicolmayor</t>
  </si>
  <si>
    <t xml:space="preserve">
100%
3 nuevos programas autoevaluados</t>
  </si>
  <si>
    <t>(No. De programas evaluados / No. De Programas acreditados)* 100</t>
  </si>
  <si>
    <t xml:space="preserve">Esta meta ya fue cumplida. Sin embargo, hay una actividad del Plan de Acción 2024 que no se cumplió y se reprogramó para 2025. </t>
  </si>
  <si>
    <t>Realizar el acompañamiento del proceso de evaluación externa del programa de Bacteriología y Laboratorio Clínico (BLC).</t>
  </si>
  <si>
    <t xml:space="preserve"> Informe de acompañamiento de evaluación externa del programa de BLC</t>
  </si>
  <si>
    <t>Definir e implementar una política de multilingüismo</t>
  </si>
  <si>
    <r>
      <t xml:space="preserve">
</t>
    </r>
    <r>
      <rPr>
        <b/>
        <sz val="11"/>
        <rFont val="Calibri"/>
        <family val="2"/>
        <scheme val="minor"/>
      </rPr>
      <t>50%</t>
    </r>
    <r>
      <rPr>
        <sz val="11"/>
        <rFont val="Calibri"/>
        <family val="2"/>
        <scheme val="minor"/>
      </rPr>
      <t xml:space="preserve"> de estudiantes en nivel intermedio en un segundo idioma
</t>
    </r>
  </si>
  <si>
    <t>Centro de Idiomas</t>
  </si>
  <si>
    <t>Porcentaje de estudiantes con competencia de nivel intermedio en un segundo idioma
(Indicador expresado anualmente de manera acumulativa)</t>
  </si>
  <si>
    <t>Sumando el resultado que se tomó de 2021 más 2023, la meta estaría en 41,55%. Para primer trimestre de 2024 se toma este resultado, dando así cumplimiento a la meta para esta vigencia. Sin embargo, finalizando año se debe sumar la población estudiantil que alcance nivel intemedio producto de los cursos que se establecieron en el plan operativo del Centro de Idiomas.</t>
  </si>
  <si>
    <r>
      <rPr>
        <b/>
        <sz val="11"/>
        <rFont val="Calibri"/>
        <family val="2"/>
        <scheme val="minor"/>
      </rPr>
      <t xml:space="preserve">50% </t>
    </r>
    <r>
      <rPr>
        <sz val="11"/>
        <rFont val="Calibri"/>
        <family val="2"/>
        <scheme val="minor"/>
      </rPr>
      <t>de docentes en nivel intermedio en un segundo idioma
(planta y ocasionales)</t>
    </r>
  </si>
  <si>
    <t>Porcentaje de docentes con competencia de nivel intermedio en un segundo idioma
(Indicador expresado anualmente de manera acumulativa)</t>
  </si>
  <si>
    <t>Plan de Acción Anual 2024 del Centro de Idiomas: Detalle Actividad PA-935-2024-ACT-8. Se cuenta con el diagnóstico de los docentes que presentaron la prueba (44 personas), dando como resultado lo siguiente: A1: 14%. A2: 15%. A2+: 17%. B1: 8%. B1+: 16%. B2: 10% B2+: 8%. &lt;A1: 12%.</t>
  </si>
  <si>
    <t xml:space="preserve">Aumentar la cobertura educativa </t>
  </si>
  <si>
    <t>100%
9 programas radicados para presencial regional</t>
  </si>
  <si>
    <t>(No. De programas nuevos radicados para presencial regional / No. de programas proyectados a radicar)* 100</t>
  </si>
  <si>
    <t>5/9</t>
  </si>
  <si>
    <t>Tecnología en Negocios (Con RC en 5 municipios)
Economía (Funza) (radicado)
Trabajo Social (Funza) (Aprobado por MEN)
Derecho (Fusagasugá) (Aprobado por MEN)
Administración de Empresas Comerciales (Funza).</t>
  </si>
  <si>
    <t>4 programas radicados para presencial regional</t>
  </si>
  <si>
    <t>Diseñar e implementar lineamientos para los procesos de autorregulación de los programas académicos</t>
  </si>
  <si>
    <t>100% de los programas con procesos de autorregulación</t>
  </si>
  <si>
    <t>(No de programas que implementan los lineamientos de autorregulación/ No de programas que requieran de autorregulación) * 100
(Indicador expresado anualmente de manera acumulativa)</t>
  </si>
  <si>
    <t>16/20</t>
  </si>
  <si>
    <t>Programas con Autorregulación: : 1 Admón. empresas  comerciales Bogotá 2 Bacteriología y laboratorio clínico 3 Delineantes en Arquitectura e Ingeniería 4 Especialización en Edificación Sostenible 5 Turismo 6 Asistencia Gerencial 7 Tecnología en Administración y Ejecución de Construcciones 8 Construcción  Gestión en Arquitectura 9 Maestría en Desarrollo Humano 10 Derecho 11 Trabajo Social 12 Diseño Digital y Multimedia 13 Maestría en Microbiología 14 Especialización en Gerencia en Seguridad y Salud en el Trabajo 15 Economía 16 Especialización en BIM/// pendientes 1 Admón. Empresas Funza 2 Maestría en Construcción Sostenible 3 Esp. en Derecho Internacional Público 4 Maestría en Derecho Penal</t>
  </si>
  <si>
    <t>4 programas con procesos de autorregulación</t>
  </si>
  <si>
    <t>Aumentar el numero de docentes con formación pos gradual a nivel de maestría o doctorado</t>
  </si>
  <si>
    <t>90% de los docentes con formación pos gradual a nivel de maestría o doctorado</t>
  </si>
  <si>
    <t>(No. De docentes con formación pos gradual en maestría o doctorado / No. total de docentes) *100
(Indicador expresado anualmente de manera acumulativa)</t>
  </si>
  <si>
    <t>77,22%</t>
  </si>
  <si>
    <t>CLASIFICACION AÑO 2024:	
POSDOCTORADO 2	
DOCTOR	     81
MAGISTER       526
ESPECIALISTA 146
PROFESIONAL   33
TOTAL	        788
77,28%</t>
  </si>
  <si>
    <t>Determinar y fortalecer continuamente el impacto de la cualificación docente en las competencias  en el manejo de un segundo idioma (multilingüismo), en pedagogía y en TIC</t>
  </si>
  <si>
    <t>80% de docentes capacitados que desarrollan unidades en un segundo idioma</t>
  </si>
  <si>
    <t>No. De docentes que desarrollan unidades en un segundo idioma / No. de docentes capacitados en 2do idioma.
(Indicador expresado anualmente de manera acumulativa)</t>
  </si>
  <si>
    <t>70% de docentes capacitados</t>
  </si>
  <si>
    <t>2021: 17/83*100= 20%
2022: 18/36*100=50%</t>
  </si>
  <si>
    <t>PDI 2020-2025 Investigación</t>
  </si>
  <si>
    <t>Implementar la política de investigación de la institución</t>
  </si>
  <si>
    <t>6  fases implementadas para cumplir con la política de investigación</t>
  </si>
  <si>
    <t>Vicerrectoría de Investigación, Innovación y Desarrollo</t>
  </si>
  <si>
    <t>Fases implementadas para la política de investigación</t>
  </si>
  <si>
    <t>Actualización Política de Propiedad Intelectual, Reglamento PI y procedimientos de PI</t>
  </si>
  <si>
    <t>Acuerdo CSU Acuerdo de Consejo Académico Proyecto de Acuerdo Consejo Académico Proyecto de Acuerdo CSU Procedimientos PI ( (Avalados por la Oficina de Aseguramiento de Calidad)</t>
  </si>
  <si>
    <t>SubDirección de Investigación, Innovación y Desarrollo</t>
  </si>
  <si>
    <t>Incrementar el número de estudiantes vinculados a semilleros de investigación</t>
  </si>
  <si>
    <t>25% de Estudiantes participantes en semilleros de investigación</t>
  </si>
  <si>
    <t>Actualizar el reglamento de Investigación Formativa</t>
  </si>
  <si>
    <t>1. Acuerdo de Consejo Académico 2. Actas de Socialización 3. Proyecto de Acuerdo</t>
  </si>
  <si>
    <t xml:space="preserve">Incrementar el número de los docentes investigadores y los grupos de investigación  categorizados por COLCIENCIAS </t>
  </si>
  <si>
    <r>
      <rPr>
        <b/>
        <sz val="11"/>
        <rFont val="Calibri"/>
        <family val="2"/>
        <scheme val="minor"/>
      </rPr>
      <t xml:space="preserve">4 </t>
    </r>
    <r>
      <rPr>
        <sz val="11"/>
        <rFont val="Calibri"/>
        <family val="2"/>
        <scheme val="minor"/>
      </rPr>
      <t xml:space="preserve">nuevos grupos de investigación categorizados
</t>
    </r>
    <r>
      <rPr>
        <b/>
        <sz val="11"/>
        <rFont val="Calibri"/>
        <family val="2"/>
        <scheme val="minor"/>
      </rPr>
      <t xml:space="preserve">
</t>
    </r>
    <r>
      <rPr>
        <sz val="11"/>
        <rFont val="Calibri"/>
        <family val="2"/>
        <scheme val="minor"/>
      </rPr>
      <t xml:space="preserve">(Total de </t>
    </r>
    <r>
      <rPr>
        <b/>
        <sz val="11"/>
        <rFont val="Calibri"/>
        <family val="2"/>
        <scheme val="minor"/>
      </rPr>
      <t>26</t>
    </r>
    <r>
      <rPr>
        <b/>
        <sz val="11"/>
        <color rgb="FFFF0000"/>
        <rFont val="Calibri"/>
        <family val="2"/>
        <scheme val="minor"/>
      </rPr>
      <t xml:space="preserve"> </t>
    </r>
    <r>
      <rPr>
        <b/>
        <sz val="11"/>
        <rFont val="Calibri"/>
        <family val="2"/>
        <scheme val="minor"/>
      </rPr>
      <t>g</t>
    </r>
    <r>
      <rPr>
        <sz val="11"/>
        <rFont val="Calibri"/>
        <family val="2"/>
        <scheme val="minor"/>
      </rPr>
      <t>rupos categorizados COLCIENCIAS)</t>
    </r>
  </si>
  <si>
    <t>Número de grupos de investigación categorizados COLCIENCIAS
(Indicador expresado anualmente de manera acumulativa)</t>
  </si>
  <si>
    <t>24 grupos categorizados</t>
  </si>
  <si>
    <t>50%
2 nuevos grupos
TOTAL: 26</t>
  </si>
  <si>
    <t>Crear un centro de Investigación a partir de los resultados de los estudios de factibilidad</t>
  </si>
  <si>
    <r>
      <rPr>
        <b/>
        <sz val="11"/>
        <rFont val="Calibri"/>
        <family val="2"/>
        <scheme val="minor"/>
      </rPr>
      <t xml:space="preserve">6 </t>
    </r>
    <r>
      <rPr>
        <sz val="11"/>
        <rFont val="Calibri"/>
        <family val="2"/>
        <scheme val="minor"/>
      </rPr>
      <t>Fases implementadas para la creación del  Centro de Investigación</t>
    </r>
  </si>
  <si>
    <t>Fases implementadas para la creación del Centro de Investigación</t>
  </si>
  <si>
    <t xml:space="preserve">Se tienen construcción focos estratégicos y documento estratégico con la estructura del centro de investigación. se cuenta con el documento de fundamentación. Falta la aprobación y socialización. </t>
  </si>
  <si>
    <t>Fase 5
Socialización
 Fase 6  
Monitoreo y evaluación de resultados</t>
  </si>
  <si>
    <t xml:space="preserve">Desarrollar investigaciones financiadas con fondos concursables externos o  enmarcados en alianzas Universidad - Empresa - Estado - Sociedad </t>
  </si>
  <si>
    <r>
      <rPr>
        <b/>
        <sz val="11"/>
        <rFont val="Calibri"/>
        <family val="2"/>
        <scheme val="minor"/>
      </rPr>
      <t xml:space="preserve">5% </t>
    </r>
    <r>
      <rPr>
        <sz val="11"/>
        <rFont val="Calibri"/>
        <family val="2"/>
        <scheme val="minor"/>
      </rPr>
      <t>de proyectos de investigación desarrollados en alianzas Universidad -Empresa - Estado</t>
    </r>
  </si>
  <si>
    <t>(No. De proyectos de investigación en alianzas  /Total de proyectos de investigación) * 100
(Indicador expresado anualmente de manera acumulativa)</t>
  </si>
  <si>
    <t>39/48</t>
  </si>
  <si>
    <t>39 proyectos</t>
  </si>
  <si>
    <t>5%  de proyectos de investigación desarrollados en alianzas Universidad -Empresa - Estado</t>
  </si>
  <si>
    <t xml:space="preserve">Mantener y/o recuperar la categorización de las revistas científicas institucionales </t>
  </si>
  <si>
    <r>
      <rPr>
        <b/>
        <sz val="11"/>
        <rFont val="Calibri"/>
        <family val="2"/>
        <scheme val="minor"/>
      </rPr>
      <t>3</t>
    </r>
    <r>
      <rPr>
        <sz val="11"/>
        <rFont val="Calibri"/>
        <family val="2"/>
        <scheme val="minor"/>
      </rPr>
      <t xml:space="preserve"> Revistas científicas indexadas y categorizadas en Colciencias en nivel B</t>
    </r>
  </si>
  <si>
    <t>Revistas indexadas y Categorizadas</t>
  </si>
  <si>
    <t>2/3</t>
  </si>
  <si>
    <t>RASA: B
NOVA: B
MISIÓN JURÍDICA: SC</t>
  </si>
  <si>
    <t>TABULA RASA: B
NOVA: B
MISIÓN JURÍDICA: B</t>
  </si>
  <si>
    <t>PDI 2020-2025 Proyección Social</t>
  </si>
  <si>
    <t>Crear e implementar las Unidades de Gestión y Unidades de Apoyo propuestas en el Modelo Institucional de Proyección Social y Extensión MIPSE.</t>
  </si>
  <si>
    <t>100%
Crear 5 nuevas unidades</t>
  </si>
  <si>
    <t xml:space="preserve">
Subdirección de Proyección Social</t>
  </si>
  <si>
    <t>(Número de unidades de gestión o apoyo creadas / Número de unidades de gestión o apoyo propuestas para crear en el MIPSE) * 100</t>
  </si>
  <si>
    <t>Proyectar y presentar para aprobación la creación del Centro de Educación y Gestión Ambiental - CEGA</t>
  </si>
  <si>
    <t xml:space="preserve">Proyecto de acto administrativo para la creación del CEGA y correo electrónico con el envío del proyecto de acto administrativo dirigido a la Subdirección de Proyección Social y Extensión. </t>
  </si>
  <si>
    <t>Programa de Ciencias Básicas</t>
  </si>
  <si>
    <t>Crear como unidad de gestión el centro de educación continuada y permanente de la Subdirección de proyección social</t>
  </si>
  <si>
    <t>Acto administrativo de creación de la unidad de gestión</t>
  </si>
  <si>
    <t>SubDirección de Proyección Social y Extensión</t>
  </si>
  <si>
    <t>Aumentar los ingresos por venta de servicios y de educación continuada</t>
  </si>
  <si>
    <r>
      <rPr>
        <b/>
        <sz val="11"/>
        <rFont val="Calibri"/>
        <family val="2"/>
        <scheme val="minor"/>
      </rPr>
      <t xml:space="preserve">0.4% </t>
    </r>
    <r>
      <rPr>
        <sz val="11"/>
        <rFont val="Calibri"/>
        <family val="2"/>
        <scheme val="minor"/>
      </rPr>
      <t xml:space="preserve">de incremento anual sobre la línea base </t>
    </r>
  </si>
  <si>
    <t>((Ingresos del periodo actual por venta de servicios - ingresos del periodo de línea base por venta de servicios) / ingresos del periodo anterior de línea base por venta de servicios) *100</t>
  </si>
  <si>
    <t>115%  $639.791.485 para 2023</t>
  </si>
  <si>
    <t>Garantizar beneficio institucional en los contratos mínimo del 15% del valor de cada contrato.</t>
  </si>
  <si>
    <t>Informe de beneficio institucional de los suscritos en la vigencia</t>
  </si>
  <si>
    <r>
      <t xml:space="preserve">
</t>
    </r>
    <r>
      <rPr>
        <b/>
        <sz val="11"/>
        <rFont val="Calibri"/>
        <family val="2"/>
        <scheme val="minor"/>
      </rPr>
      <t>0.4%</t>
    </r>
    <r>
      <rPr>
        <sz val="11"/>
        <rFont val="Calibri"/>
        <family val="2"/>
        <scheme val="minor"/>
      </rPr>
      <t xml:space="preserve"> de anual incremento sobre la línea base
(A partir del 2021)
</t>
    </r>
  </si>
  <si>
    <t>((Ingresos del periodo actual por venta de educación continuada - ingresos del periodo de línea base por venta de educación continuada)/ ingresos del periodo de línea base por venta de  educación continuada) *100</t>
  </si>
  <si>
    <t>154% de incremento sobre la línea base. $521.348.045 para 2024</t>
  </si>
  <si>
    <t>Realizar eventos de educación continuada y permanente</t>
  </si>
  <si>
    <t>Informe de los ingresos por Eventos de educación continuada y permanente realizados</t>
  </si>
  <si>
    <t>Incrementar la cobertura de cursos de extensión</t>
  </si>
  <si>
    <t>2% de incremento anual en el número de matriculados.
(A partir del 2023)</t>
  </si>
  <si>
    <t>((No. de matriculados del periodo actual en cursos de extensión - No. de matriculados del periodo anterior en cursos de extensión )/  No. de marticulados del periodo anterior en cursos de extensión) *100</t>
  </si>
  <si>
    <t>Ampliar la oferta de cursos de extensión a otras áreas del conocimiento</t>
  </si>
  <si>
    <t>Informe trimestral de matriculados a los cursos de extensión</t>
  </si>
  <si>
    <t xml:space="preserve">Actualizar e implementar el modelo de seguimiento a graduados, articulándolo con las funciones sustantivas de la Universidad </t>
  </si>
  <si>
    <t>Modelo de seguimiento a graduados actualizado e implementado</t>
  </si>
  <si>
    <t xml:space="preserve">Corresponde al avance de los 3 años anteriores. </t>
  </si>
  <si>
    <t>Implementación del modelo de seguimiento a graduados</t>
  </si>
  <si>
    <t>PDI 2020-2025 Bienestar</t>
  </si>
  <si>
    <t>Consolidar e implementar un programa que desarrolle competencias para la vida, relacionadas con el autoconocimiento y la relación con los demás y su entorno</t>
  </si>
  <si>
    <t>1 Programa que desarrolle competencias para la vida, relacionadas con el autoconocimiento y la relación con los demás y su entorno diseñado e implementado</t>
  </si>
  <si>
    <t>Programa que desarrolle competencias para la vida consolidado e implementado</t>
  </si>
  <si>
    <t>Programa de Acompañamiento para el Desarrollo de Competencias para la Vida consolidado y en implementación</t>
  </si>
  <si>
    <t>SubDirección de Bienestar Universitario</t>
  </si>
  <si>
    <t>Consolidar e implementar el Programa de Deporte y uso del tiempo libre que promueva hábitos de vida saludable, actividad física, deporte y aprovechamiento del tiempo libre de la comunidad universitaria.</t>
  </si>
  <si>
    <r>
      <t>90%</t>
    </r>
    <r>
      <rPr>
        <sz val="11"/>
        <rFont val="Calibri"/>
        <family val="2"/>
        <scheme val="minor"/>
      </rPr>
      <t xml:space="preserve"> de participación en el programa
(A partir del 2021)</t>
    </r>
  </si>
  <si>
    <t xml:space="preserve">(No. de estudiantes participantes en el programa de bienestar / No. de cupos de  asignados) * 100 </t>
  </si>
  <si>
    <t>Dato 2023</t>
  </si>
  <si>
    <t>Consolidar e implementar un programa de promoción de estilos de vida saludable y autocuidado.</t>
  </si>
  <si>
    <r>
      <t>90%</t>
    </r>
    <r>
      <rPr>
        <sz val="11"/>
        <rFont val="Calibri"/>
        <family val="2"/>
        <scheme val="minor"/>
      </rPr>
      <t xml:space="preserve"> de participación en el programa
(A partir del 2023)</t>
    </r>
  </si>
  <si>
    <t>No. de estudiantes que participan / No. Total de estudiantes inscritos en el programa de promoción de estilos de vida saludable y autocuidado y que cumplen requisitos</t>
  </si>
  <si>
    <t>Porcentaje de participación y/o adherencia al programa= (Número de personas atendidas en el área de salud) / (Número de personas agendadas en el área de salud) * 100, dando como resultado el 79.6% de participación.</t>
  </si>
  <si>
    <r>
      <t xml:space="preserve">0,10% </t>
    </r>
    <r>
      <rPr>
        <sz val="11"/>
        <rFont val="Calibri"/>
        <family val="2"/>
        <scheme val="minor"/>
      </rPr>
      <t>de ausentismo por enfermedad de origen común al finalizar el plan
(A partir del 2021)</t>
    </r>
  </si>
  <si>
    <t xml:space="preserve">(No. de docentes y administrativos participantes del programa de bienestar que disminuyeron el ausentismo por enfermedad de origen común / No. de participantes en el programa de bienestar) * 100 
(Indicador de tendencia negativa, expresado en términos de sostenimiento de valores 2021-2022)
</t>
  </si>
  <si>
    <r>
      <t xml:space="preserve">0,0003% </t>
    </r>
    <r>
      <rPr>
        <sz val="11"/>
        <rFont val="Calibri"/>
        <family val="2"/>
        <scheme val="minor"/>
      </rPr>
      <t>de ausentismo por enfermedad de origen laboral al finalizar el plan
(A partir del 2021)</t>
    </r>
  </si>
  <si>
    <t xml:space="preserve">(No. de docentes y administrativos participantes del programa de bienestar que disminuyeron el ausentismo por enfermedad de origen laboral / No. de participantes en el programa de bienestar) * 100 
(Indicador de tendencia negativa, expresado en términos de sostenimiento de valores 2021-2022)
</t>
  </si>
  <si>
    <t>Consolidar e implementar un programa para el fortalecimiento del sentido de pertenencia institucional, convivencia, cultura universitaria en el marco de la gestión del cambio institucional.</t>
  </si>
  <si>
    <t xml:space="preserve">(No. de Docentes y funcionarios participantes en el programa de bienestar /No. de cupos de  asignados) * 100 </t>
  </si>
  <si>
    <t>Consolidar e implementar un programa de felicidad laboral</t>
  </si>
  <si>
    <r>
      <rPr>
        <b/>
        <sz val="11"/>
        <rFont val="Calibri"/>
        <family val="2"/>
        <scheme val="minor"/>
      </rPr>
      <t xml:space="preserve">1% </t>
    </r>
    <r>
      <rPr>
        <sz val="11"/>
        <rFont val="Calibri"/>
        <family val="2"/>
        <scheme val="minor"/>
      </rPr>
      <t>de Incremento bianual en la medición general del clima organizacional tanto para docentes como para administrativos</t>
    </r>
  </si>
  <si>
    <t>Porcentaje  percepción de favorabilidad
(Indicador expresado anualmente de manera acumulativa)</t>
  </si>
  <si>
    <t>PDI 2020-2025 Internacionalización</t>
  </si>
  <si>
    <t>Establecer una cátedra virtual conjunta relacionada con la temática intercultural</t>
  </si>
  <si>
    <t xml:space="preserve">
6 Cátedras virtuales conjuntas con temática de interculturalidad 
(1 Nueva cátedra virtual por año)</t>
  </si>
  <si>
    <t xml:space="preserve">
Vicerrectoría Académica</t>
  </si>
  <si>
    <t>No. De cátedras virtuales implementadas en el periodo actual - No. De cátedras virtuales implementadas en el periodo anterior</t>
  </si>
  <si>
    <t>Elaborar y presentar para aprobación documento soporte para la creación de una cátedra intercultural</t>
  </si>
  <si>
    <t xml:space="preserve">Documento soporte, proyecto de acto administrativo para la creación de una cátedra intercultural y correo electrónico con el envío del proyecto de acto administrativo dirigido a la Vicerrectoría Académica. </t>
  </si>
  <si>
    <t>Implementar programas para la internacionalización del currículo (doble titulación)</t>
  </si>
  <si>
    <r>
      <rPr>
        <b/>
        <sz val="11"/>
        <rFont val="Calibri"/>
        <family val="2"/>
        <scheme val="minor"/>
      </rPr>
      <t>100%</t>
    </r>
    <r>
      <rPr>
        <sz val="11"/>
        <rFont val="Calibri"/>
        <family val="2"/>
        <scheme val="minor"/>
      </rPr>
      <t xml:space="preserve">
(</t>
    </r>
    <r>
      <rPr>
        <b/>
        <sz val="11"/>
        <rFont val="Calibri"/>
        <family val="2"/>
        <scheme val="minor"/>
      </rPr>
      <t xml:space="preserve">4 </t>
    </r>
    <r>
      <rPr>
        <sz val="11"/>
        <rFont val="Calibri"/>
        <family val="2"/>
        <scheme val="minor"/>
      </rPr>
      <t>programas con doble titulación durante el plazo del PDI)</t>
    </r>
  </si>
  <si>
    <t>(No. De Programas con doble titulación / No. Total de Programas Propuestos para doble titulación)*100</t>
  </si>
  <si>
    <t>2 de 4</t>
  </si>
  <si>
    <t>1. Programa de Administración de Empresas Comerciales
&amp;   Universidad Politécnica Metropolitana de Hidalgo– Título: Licenciado en Administración y Gestión Empresarial.
2. Programa Construcción y Gestión en Arquitectura &amp;–  Instituto Tecnológico de la Construcción: Ingeniero Constructor</t>
  </si>
  <si>
    <t>2 programas con doble titulación</t>
  </si>
  <si>
    <t>Incrementar experiencias de internacionalización a partir del desarrollo de competencias de multilingüismo en la comunidad Universitaria</t>
  </si>
  <si>
    <r>
      <rPr>
        <b/>
        <sz val="11"/>
        <rFont val="Calibri"/>
        <family val="2"/>
        <scheme val="minor"/>
      </rPr>
      <t xml:space="preserve">10 </t>
    </r>
    <r>
      <rPr>
        <sz val="11"/>
        <rFont val="Calibri"/>
        <family val="2"/>
        <scheme val="minor"/>
      </rPr>
      <t>asistentes al cierre del PDI como experiencia de internacionalización</t>
    </r>
  </si>
  <si>
    <t>Área Centro de idiomas</t>
  </si>
  <si>
    <t xml:space="preserve">No. De asistentes de idiomas por año </t>
  </si>
  <si>
    <t>8 de 10</t>
  </si>
  <si>
    <t>8 asistentes de idiomas</t>
  </si>
  <si>
    <t xml:space="preserve">
2 asistentes de idiomas</t>
  </si>
  <si>
    <t>Establecer convenios con instituciones y centros especializados en el estudio de culturas y regiones extranjeras</t>
  </si>
  <si>
    <r>
      <rPr>
        <b/>
        <sz val="11"/>
        <rFont val="Calibri"/>
        <family val="2"/>
        <scheme val="minor"/>
      </rPr>
      <t xml:space="preserve">100%
5 </t>
    </r>
    <r>
      <rPr>
        <sz val="11"/>
        <rFont val="Calibri"/>
        <family val="2"/>
        <scheme val="minor"/>
      </rPr>
      <t>Convenios con instituciones y centros especializados en el estudio de culturas y regiones extranjeras</t>
    </r>
    <r>
      <rPr>
        <b/>
        <sz val="11"/>
        <rFont val="Calibri"/>
        <family val="2"/>
        <scheme val="minor"/>
      </rPr>
      <t xml:space="preserve">
</t>
    </r>
    <r>
      <rPr>
        <sz val="11"/>
        <rFont val="Calibri"/>
        <family val="2"/>
        <scheme val="minor"/>
      </rPr>
      <t xml:space="preserve">
(</t>
    </r>
    <r>
      <rPr>
        <b/>
        <sz val="11"/>
        <rFont val="Calibri"/>
        <family val="2"/>
        <scheme val="minor"/>
      </rPr>
      <t xml:space="preserve">1 </t>
    </r>
    <r>
      <rPr>
        <sz val="11"/>
        <rFont val="Calibri"/>
        <family val="2"/>
        <scheme val="minor"/>
      </rPr>
      <t>Nuevo convenio por año a partir del 2021)</t>
    </r>
  </si>
  <si>
    <t>(No. De Convenios Establecidos / No. De Convenios Proyectados) * 100</t>
  </si>
  <si>
    <t>4/5</t>
  </si>
  <si>
    <t>1. Acuerdo con el programa de ICETEX Asistentes de idiomas para contar por un año con dos asistentes nativos de Reino Unido.
2. Convenio con el Instituto Italiano Di Cultura Di Bogotá 2022.
3.  Convenio adhesión al programa de movilidad INILATmov+ Santo Tomás Educación Superior – Chile.
4. Fullbright.</t>
  </si>
  <si>
    <t>1 Nuevo convenio</t>
  </si>
  <si>
    <t>PDI 2020-2025 Procesos Académicos</t>
  </si>
  <si>
    <t>Actualizar el reglamento de bienestar universitario</t>
  </si>
  <si>
    <t>Reglamento de bienestar actualizado e implementado</t>
  </si>
  <si>
    <t>Acuerdo 011 de 2020</t>
  </si>
  <si>
    <t xml:space="preserve">Modernizar la gestión documental de la Universidad en el área Administrativa </t>
  </si>
  <si>
    <t>5 Fases ejecutadas para la modernización de la gestión documental</t>
  </si>
  <si>
    <t>Fases implementadas para la modernización de la gestión documental</t>
  </si>
  <si>
    <t>3/5</t>
  </si>
  <si>
    <t>Fase 1 completa ejecucion contrato No. 28 instrumentos archivisticos el cual se esta ejecutando en la vigencia 2022
a 2023:la TRD falta validacion por AGN. TVD en proceso de contratación, en este momento se encentra una invitación en la pagina web que es la numero 14. Se tienen ya las cotizaciones,armando los pliegos Falta presupuesto.
2024: Tablas de retención documental en proceso de convalidación. Se dio inicio al proceso de contratación para custodia de archivo y para la elaboración de las tablas de valoración documental</t>
  </si>
  <si>
    <t>Fase 1
Diseño del Plan de Gestión Documental PGD
(Aprobado por el comité de gestión y desempeño institucional)
Fase 2
Actualización de la Tablas de Retención Documental TRD
Fase 3
Elaboración de las tablas de valoración documental TVD
Fase 4
Análisis y diseño de alternativas de solución para la creación del archivo central y modernización de los sistemas de información
Fase 5
Implementación de las alternativas de solución seleccionadas</t>
  </si>
  <si>
    <t>PDI 2020-2025 Gestión Integral de Recursos</t>
  </si>
  <si>
    <t>Adquirir el predio para la ubicación de la nueva sede de la Universidad</t>
  </si>
  <si>
    <t>Adquisición de predio para la nueva sede</t>
  </si>
  <si>
    <t>Predio adquirido para la ubicación de la nueva sede</t>
  </si>
  <si>
    <t>Adquirir un predio para la construcción de la nueva sede</t>
  </si>
  <si>
    <t>Soporte de adquisición</t>
  </si>
  <si>
    <t>Elaborar los estudios y diseños para la obtención de la licencia de construcción o adecuación de la nueva sede de la  Universidad</t>
  </si>
  <si>
    <t>Estudios y diseños de mitigación de impacto</t>
  </si>
  <si>
    <t>Estudios y diseños de mitigación de impacto para la nueva sede</t>
  </si>
  <si>
    <t>Contratación de estudios y diseños de mitigación de impacto</t>
  </si>
  <si>
    <t xml:space="preserve">No se establecieron actividades porque la meta esta programada para la vigencia 2027. </t>
  </si>
  <si>
    <t>Elaborar e implementar el Plan Estratégico de Tecnologías de la Información - PETI</t>
  </si>
  <si>
    <t>100% de ejecución del PETI</t>
  </si>
  <si>
    <t>(No. De proyectos implementados del PETI/No. Proyectos formulados en el PETI) *100 etapa</t>
  </si>
  <si>
    <t>55% implementado</t>
  </si>
  <si>
    <t xml:space="preserve">Fortalecer los sistemas de información y aplicaciones de la Universidad </t>
  </si>
  <si>
    <t>100% de los Sistemas de información y aplicaciones priorizados fortalecidos
(sostenido)</t>
  </si>
  <si>
    <t>(Sistemas de información y aplicaciones fortalecidos / Sistemas de información y aplicaciones priorizados para fortalecer) * 100</t>
  </si>
  <si>
    <t>10 sistemas/11 sistemas- Pendiente ORFEO ( gestion documental)</t>
  </si>
  <si>
    <t>Diseñar e implementar un programa de gestión del cambio y gestión del conocimiento para los docentes  de la institución</t>
  </si>
  <si>
    <t>Implementación del programa</t>
  </si>
  <si>
    <t>Programa de gestión del cambio y del conocimiento diseñado  e implementado</t>
  </si>
  <si>
    <t>Programa en implementación</t>
  </si>
  <si>
    <t>Diseñar e implementar un programa de gestión del cambio y gestión del conocimiento para los colaboradores administrativos de la institución</t>
  </si>
  <si>
    <t>Fortalecer las condiciones de la  infraestructura y de los espacios físicos de la Universidad en las edificaciones actuales para garantizar la  prestación del servicio de conformidad con las disposiciones legales vigentes</t>
  </si>
  <si>
    <r>
      <rPr>
        <b/>
        <sz val="11"/>
        <rFont val="Calibri"/>
        <family val="2"/>
        <scheme val="minor"/>
      </rPr>
      <t>100%</t>
    </r>
    <r>
      <rPr>
        <sz val="11"/>
        <rFont val="Calibri"/>
        <family val="2"/>
        <scheme val="minor"/>
      </rPr>
      <t xml:space="preserve"> de metros cuadrados intervenidos de los planificados (por vigencia)</t>
    </r>
  </si>
  <si>
    <t>(Metros cuadrados intervenidos en el año /metros cuadrados programados para intervención en el año) * 100</t>
  </si>
  <si>
    <t>83% equivalente a lo ejecutado durante los 5 primeros años del PDI 2020-2025</t>
  </si>
  <si>
    <r>
      <rPr>
        <b/>
        <sz val="11"/>
        <rFont val="Calibri"/>
        <family val="2"/>
        <scheme val="minor"/>
      </rPr>
      <t>100%</t>
    </r>
    <r>
      <rPr>
        <sz val="11"/>
        <rFont val="Calibri"/>
        <family val="2"/>
        <scheme val="minor"/>
      </rPr>
      <t xml:space="preserve"> de las solicitudes atendidas</t>
    </r>
  </si>
  <si>
    <t>(Solicitudes de renovación de dotación atendidas / No. Solicitudes de renovación radicadas) *100</t>
  </si>
  <si>
    <t>M114</t>
  </si>
  <si>
    <t>M115</t>
  </si>
  <si>
    <t>M116</t>
  </si>
  <si>
    <t>M117</t>
  </si>
  <si>
    <t>M118</t>
  </si>
  <si>
    <t>M119</t>
  </si>
  <si>
    <t>M120</t>
  </si>
  <si>
    <t>M121</t>
  </si>
  <si>
    <t>M122</t>
  </si>
  <si>
    <t>M123</t>
  </si>
  <si>
    <t>M124</t>
  </si>
  <si>
    <t>M125</t>
  </si>
  <si>
    <t>M126</t>
  </si>
  <si>
    <t>M127</t>
  </si>
  <si>
    <t>M128</t>
  </si>
  <si>
    <t>M129</t>
  </si>
  <si>
    <t>M130</t>
  </si>
  <si>
    <t>M131</t>
  </si>
  <si>
    <t>M132</t>
  </si>
  <si>
    <t>M133</t>
  </si>
  <si>
    <t>M134</t>
  </si>
  <si>
    <t>M135</t>
  </si>
  <si>
    <t>M136</t>
  </si>
  <si>
    <t>M137</t>
  </si>
  <si>
    <t>M138</t>
  </si>
  <si>
    <t>M139</t>
  </si>
  <si>
    <t>M140</t>
  </si>
  <si>
    <t>M141</t>
  </si>
  <si>
    <t>M142</t>
  </si>
  <si>
    <t>M143</t>
  </si>
  <si>
    <t>M144</t>
  </si>
  <si>
    <t>M145</t>
  </si>
  <si>
    <t>M146</t>
  </si>
  <si>
    <t>M147</t>
  </si>
  <si>
    <t>M148</t>
  </si>
  <si>
    <t>M149</t>
  </si>
  <si>
    <t>M150</t>
  </si>
  <si>
    <t>M151</t>
  </si>
  <si>
    <t>M152</t>
  </si>
  <si>
    <t>M153</t>
  </si>
  <si>
    <t>M154</t>
  </si>
  <si>
    <t>M155</t>
  </si>
  <si>
    <t>M156</t>
  </si>
  <si>
    <t>M157</t>
  </si>
  <si>
    <t>6.1</t>
  </si>
  <si>
    <t>6.2</t>
  </si>
  <si>
    <t>6.3</t>
  </si>
  <si>
    <t>6.4</t>
  </si>
  <si>
    <t>6.5</t>
  </si>
  <si>
    <t>6.6</t>
  </si>
  <si>
    <t>6.7</t>
  </si>
  <si>
    <t>6.8</t>
  </si>
  <si>
    <t>6.9</t>
  </si>
  <si>
    <t>6.10</t>
  </si>
  <si>
    <t>6.11</t>
  </si>
  <si>
    <t>6.12</t>
  </si>
  <si>
    <t>6.13</t>
  </si>
  <si>
    <t>6.14</t>
  </si>
  <si>
    <t>6.15</t>
  </si>
  <si>
    <t>6.16</t>
  </si>
  <si>
    <t>6.17</t>
  </si>
  <si>
    <t>6.18</t>
  </si>
  <si>
    <t>6.19</t>
  </si>
  <si>
    <t>6.20</t>
  </si>
  <si>
    <t>6.22</t>
  </si>
  <si>
    <t>6.23</t>
  </si>
  <si>
    <t>6.24</t>
  </si>
  <si>
    <t>6.25</t>
  </si>
  <si>
    <t>6.26</t>
  </si>
  <si>
    <t>6.27</t>
  </si>
  <si>
    <t>6.28</t>
  </si>
  <si>
    <t>6.29</t>
  </si>
  <si>
    <t>6.30</t>
  </si>
  <si>
    <t>6.31</t>
  </si>
  <si>
    <t>6.32</t>
  </si>
  <si>
    <t>6.33</t>
  </si>
  <si>
    <t>6.34</t>
  </si>
  <si>
    <t>6.35</t>
  </si>
  <si>
    <t>6.36</t>
  </si>
  <si>
    <t>6.37</t>
  </si>
  <si>
    <t>6.38</t>
  </si>
  <si>
    <t>6.39</t>
  </si>
  <si>
    <t>6.40</t>
  </si>
  <si>
    <t>6.41</t>
  </si>
  <si>
    <t>6.42</t>
  </si>
  <si>
    <t>6.43</t>
  </si>
  <si>
    <t>6.44</t>
  </si>
  <si>
    <t>6.45</t>
  </si>
  <si>
    <t>6.46</t>
  </si>
  <si>
    <t>6.47</t>
  </si>
  <si>
    <t>6.48</t>
  </si>
  <si>
    <t>6.21</t>
  </si>
  <si>
    <t xml:space="preserve">OBJETIVO ESTRATÉGICO No. </t>
  </si>
  <si>
    <t xml:space="preserve">Iniciativas adicionales correspondientes al Programa de Transparencia y Ética Pública - PTEP, a metas programadas para el año 2025 en el Plan de Desarrollo Institucional 2020-2025 y a actividades que quedaron con incumplimiento en el plan de acción anual 2024. </t>
  </si>
  <si>
    <t>Realizar un diagnóstico sobre las necesidades institucionales para la aplicación de la Política de Gestión de la Información Estadistica de MIPG.</t>
  </si>
  <si>
    <t>Identificar los principales indicadores del sistema de analítica e inteligencia de negocios.</t>
  </si>
  <si>
    <t>Mapa de Indicadores con su respectiva ficha de indicador</t>
  </si>
  <si>
    <t>Revisar y actualizar el mapa de riesgos de corrupción.</t>
  </si>
  <si>
    <t>Revisar la metodología de identificación de riesgos de corrupción y su relación con los de fraude y de soborno en los procesos, con el fin de establecer la articulación de estos.</t>
  </si>
  <si>
    <t>Un (1) Programa elaborado y socializado
Seguimiento al cronograma, soporte de cinco (5) actividades realizadas</t>
  </si>
  <si>
    <t>1/05/2025
1/06/2025</t>
  </si>
  <si>
    <t>30/05/2025
31/10/2025</t>
  </si>
  <si>
    <t>Generar un instructivo para la preparación y la elaboración del informe anual de gestión institucional</t>
  </si>
  <si>
    <t>Un (1) instructivo elaborado</t>
  </si>
  <si>
    <t>Elaborar y publicar un informe trimestral de monitoría al plan de acción anual - PAA</t>
  </si>
  <si>
    <t>Tres (3) Informes de monitoría al plan de acción anual general elaborados y publicados en la web institucional</t>
  </si>
  <si>
    <t>Elaborar y publicar un informe trimestral de seguimiento a la ejecución de los proyectos de inversión.</t>
  </si>
  <si>
    <t>Tres (3) informes trimestrales de seguimiento a la ejecución de proyectos de inversión elaborados y publicados en la web institucional.</t>
  </si>
  <si>
    <t>Realizar seguimiento a la estrategia de racionalización de trámites en el Sistema Único de Información de Trámites - SUIT</t>
  </si>
  <si>
    <t>Tres (3) reportes de seguimiento del SUIT</t>
  </si>
  <si>
    <t>Conformar un Banco de Proyectos de Inversión, con las propuestas de las dependencias, conforme a las lineas estrategicas del Plan de Desarrollo Institucional 2025-2028 y adelantar los trámites para la obtención del registro ante las instancias respectivas.</t>
  </si>
  <si>
    <t>Banco de Proyectos de Inversión conformado</t>
  </si>
  <si>
    <t>Apoyar a las dependencias administrativas en la elaboración de los planes de acción para el fortalecimiento del MIPG, derivados de los resultados del Formulario Único de Reporte y Avance de Gestión - FURAG.</t>
  </si>
  <si>
    <t>Conformación del Banco de Proyectos de Inversión</t>
  </si>
  <si>
    <t>Un Banco de Proyectos conformado</t>
  </si>
  <si>
    <t>1 Banco de Proyectos conformado</t>
  </si>
  <si>
    <t>Informe de participación 2024 y primer trimestre de 2025</t>
  </si>
  <si>
    <t>Realizar un informe de participación del Programa de Deporte, Recreación y Uso del Tiempo Libre correspondiente al año 2024 y al primer trimestre de 2025.</t>
  </si>
  <si>
    <t>Realizar un informe de participación del Programa Estilos de Vida Saludable correspondiente al año 2024 y al primer trimestre de 2025.</t>
  </si>
  <si>
    <t>Aprobar ante el Comité de Bienestar Universitario los 9 Programas dirigidos a la comunidad universitaria a sus necesidades y expectativas.</t>
  </si>
  <si>
    <t>1 Acta del Comité de Bienestar Universitario y 9 documentos aprobados de los programas</t>
  </si>
  <si>
    <t>Revisar y actualizar la política, el modelo y el reglamento de bienestar universitario</t>
  </si>
  <si>
    <t>1 Acuerdo de Política  y el modelo aprobados y 1 Acuerdo del reglamento de bienestar universitario aprobado</t>
  </si>
  <si>
    <t xml:space="preserve">Programar y ejecutar acorde con los con los roles que desarrollan las Oficinas de Control Interno (tercera línea de defensa), en el Plan Anual de Auditoría, el ejercicio de evaluación de riesgos institucional, con el fin de determinar el grado de efectividad de los controles asociados a los procesos de la cadena de valor de la Universidad  y realizar las recomendaciones necesarias al Sistema de Control Interno y al Modelo Integrado de Planeación y Gestión para su buen funcionamiento; al igual que socializar sus resultados en las instancias de línea estratégica institucional. </t>
  </si>
  <si>
    <t xml:space="preserve">Tres (3) presentaciones al Comité (cuatrimestrales) de resultados de evaluación de riesgos de corrupción. </t>
  </si>
  <si>
    <t>Efectuar un diagnóstico de vigencia de los actos administrativos de la Universidad, en conjunto con la Secretaría General y los líderes de proceso, con el fin de determinar cuáles se deben intervenir (derogar o actualizar).</t>
  </si>
  <si>
    <t>Consolidación de inventario documental y Tablas de Valoración Documental (TVD)</t>
  </si>
  <si>
    <t xml:space="preserve">Diagnóstico Gestión Documenal </t>
  </si>
  <si>
    <t xml:space="preserve"> Realizar Diagnóstico de Gestión Documental para determinar las necesidades de un espacio físico adecuado para la conservación y custodia del patrimonio documental de la Universidad.</t>
  </si>
  <si>
    <t>Inventario Documental Institucional</t>
  </si>
  <si>
    <t xml:space="preserve">Esta meta del PDI 2020-2025 se reemplaza por la meta 22 del Mega Experiencia de Felicidad, por lo tanto, las actividades formuladas allí darán cumplimiento a esta meta. (Consolidación de inventario documental y Tablas de Valoración Documental (TVD) y Adquirir e implementar un sistema  de gestión documental). </t>
  </si>
  <si>
    <t>1 Informe de implementación de Lenguaje de señas en la página web</t>
  </si>
  <si>
    <t>Diseñar un plan de trabajo para la implementación de lenguaje claro en la Universidad  teniendo en cuenta la Circular Circular Externa 100-010-2021 de Función Pública</t>
  </si>
  <si>
    <t>1 plan de trabajo de lenguaje claro diseñado e informes semestrales de implementación</t>
  </si>
  <si>
    <t>No se ha hecho medición del Clima organizacional. En el Comité de Capacitación, Méritos y Estímulos del Personal Administrativo realizado el 22 de octubre de 2024, se recomendó iniciar los trámites de contratación con el proveedor QUORE para esta medición. Sin embargo, dicho proveedor no presentó los documentos necesarios para formalizar la contratación, lo que nos obliga a realizar nuevas cotizaciones para la implementación de la batería en 2025</t>
  </si>
  <si>
    <t>Realizar una jornada de socialización de Estilos de vida y entornos saludables (tabaquismo, alcoholismo, farmacodependencia y otros).</t>
  </si>
  <si>
    <t>Adelantar 12 jornadas educativas, campañas para la promoción y prevención de enfermedades laborales, teniendo en cuenta el  diagnóstico de condiciones de salud de los trabajadores (edad, sexo, escolaridad, estado civil).</t>
  </si>
  <si>
    <t xml:space="preserve">Promover 2 practicas de convivencia y cultura que reconozcan el mérito y logro a nivel institucional en el marco de la gestion del cambio adoptado por la Universidad. </t>
  </si>
  <si>
    <t>Dos (2) informes de actividades desarrolladas</t>
  </si>
  <si>
    <t>Un (1) informe de la actividad desarrollada</t>
  </si>
  <si>
    <t xml:space="preserve">Realizar la medición del Clima organizacional a través de la contratación de un proveedor
</t>
  </si>
  <si>
    <t>Realizar una capacitación a los docentes en el desarrollo y fortalecimiento de sus capacidades, destrezas, habilidades, gestion del cambio y competencias fundamentales, para el logro de los objetivos institucionales</t>
  </si>
  <si>
    <t>Un (1) Informe de la actividad desarrollada con el dato del Porcentaje de percepción de favorabilidad</t>
  </si>
  <si>
    <t xml:space="preserve">Un (1) Informe de la actividad desarrollada </t>
  </si>
  <si>
    <t>Realizar una capacitación a los funcionarios en el desarrollo y fortalecimiento de sus capacidades, destrezas, habilidades, gestion del cambio y competencias fundamentales, para el logro de los objetivos institucionales</t>
  </si>
  <si>
    <t>Un (1) informe de las Doce (12) actividades desarrolladas</t>
  </si>
  <si>
    <t>1. Asesorar y acompañar el proceso de autoevaluación de programas con fines de RRC definidos por la Vicerrectoría Académica y las Facultades.
2. Asesorar y acompañar el proceso de autoevaluación de programas con fines de acreditación por primera vez definidos por la Vicerrectoría Académica y las Facultades.</t>
  </si>
  <si>
    <t>1,1. Informe de acompañamiento al proceso de Autoevaluación para RRC
1,2. Resultados del aplicativo SIAC del proceso Autoevaluación con fines de RRC
2,1. Informe de acompañamiento al proceso de Autoevaluación para acreditación por primera vez.
2,2. Resultados del aplicativo SIAC del proceso Autoevaluación con fines de acreditación por primera vez de un programa</t>
  </si>
  <si>
    <t>Asesorar y acompañar el proceso de Autorregulación de programas  definidos por la Vicerrectoría Académica y las Facultades.</t>
  </si>
  <si>
    <t>a) Informe semestral de acompañamiento al proceso de Autorregulación de programas
b) Reporte Trimestral de Seguimiento de planes de mejora de programas en plataforma.</t>
  </si>
  <si>
    <t>Diseñar un plan de la política de educación intercultural inclusiva para el año 2025  e implementar sus actividades</t>
  </si>
  <si>
    <t>1. Plan de acción de la Política de Educación intercultural inclusiva 2025.
2. Informe de monitoreo del plan de acción.</t>
  </si>
  <si>
    <t>Orden de trabajo, acto administrativo o informe</t>
  </si>
  <si>
    <t>Asesorar y acompañar el proceso de creación de programas para presencial regional definidos por la Vicerrectoría Académica y las Facultades</t>
  </si>
  <si>
    <t>a) Documentos maestros de RC nuevos en lugares de desarrollo, diseñados con las 9 condiciones de programa.
b) Documentos radicados ante el MEN</t>
  </si>
  <si>
    <t>Gestionar la firma de dos convenios de práctica o pasantía y particpación de los estudiantes en los diferentes campos de práctica</t>
  </si>
  <si>
    <t>2 Convenios firmados e Informe ejecutivo de la participación  de los estudiantes en prácticas</t>
  </si>
  <si>
    <t>Elaborar e implementar  un plan de trabajo para el diseño y radicación de dos programas de doctorado.</t>
  </si>
  <si>
    <t>Elaborar e implementar un plan de trabajo para la creación de una facultad</t>
  </si>
  <si>
    <t>Elaborar e implementar un plan de trabajo para el diseño y radicación de 2 nuevos programas</t>
  </si>
  <si>
    <t>Actualización del Proyecto Educativo Institucional (PEI) y el Modelo
Pedagógico Institucional (MOPEI)</t>
  </si>
  <si>
    <t xml:space="preserve">Elaborar un documento con las directrices institucionales para el diseño curricular de doble programa  (manual, instructivo o procedimiento) </t>
  </si>
  <si>
    <t>Diseñar e implementar una estrategia para disminuir el 0,94% en el índice de deserción estudiantil</t>
  </si>
  <si>
    <t xml:space="preserve">Otorgar a los docentes apoyo económico (Con el apoyo ecónomico brindado por la universidad a docentes de carrera  y en relación con los docentes ocasionales en el marco de la negociación sindical).
</t>
  </si>
  <si>
    <t>Informe de incentivos otorgados a los docentes</t>
  </si>
  <si>
    <t>Generar dos eventos de motivación para docentes</t>
  </si>
  <si>
    <t xml:space="preserve">La dependencia  no proyectó ninguna actividad para el plan de acción 2025. Sin embargo, debe reportar el indicador en el avance de la meta del Plan de Desarrollo. </t>
  </si>
  <si>
    <t>N° de páginas: 1 de 7</t>
  </si>
  <si>
    <t>N° de páginas: 2 de 7</t>
  </si>
  <si>
    <t>N° de páginas: 3 de 7</t>
  </si>
  <si>
    <t>N° de páginas: 4 de 7</t>
  </si>
  <si>
    <t>N° de páginas: 5 de 7</t>
  </si>
  <si>
    <t>N° de páginas: 6 de 7</t>
  </si>
  <si>
    <t>N° de páginas: 7 de 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</si>
</sst>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 #,##0;[Red]\-&quot;$&quot;\ #,##0"/>
    <numFmt numFmtId="44" formatCode="_-&quot;$&quot;\ * #,##0.00_-;\-&quot;$&quot;\ * #,##0.00_-;_-&quot;$&quot;\ * &quot;-&quot;??_-;_-@_-"/>
    <numFmt numFmtId="164" formatCode="_-&quot;$&quot;* #,##0.00_-;\-&quot;$&quot;* #,##0.00_-;_-&quot;$&quot;* &quot;-&quot;??_-;_-@_-"/>
    <numFmt numFmtId="165" formatCode="&quot;$&quot;\ #,##0"/>
    <numFmt numFmtId="166" formatCode="[$$-240A]\ #,##0"/>
    <numFmt numFmtId="167" formatCode="d/m"/>
    <numFmt numFmtId="168" formatCode="0.0000%"/>
  </numFmts>
  <fonts count="59"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font>
    <font>
      <b/>
      <sz val="11"/>
      <color theme="1"/>
      <name val="Calibri"/>
      <family val="2"/>
    </font>
    <font>
      <sz val="11"/>
      <name val="Calibri"/>
      <family val="2"/>
    </font>
    <font>
      <b/>
      <sz val="14"/>
      <color theme="1"/>
      <name val="Calibri"/>
      <family val="2"/>
    </font>
    <font>
      <sz val="10"/>
      <color theme="1"/>
      <name val="Calibri"/>
      <family val="2"/>
    </font>
    <font>
      <sz val="14"/>
      <color theme="1"/>
      <name val="Calibri"/>
      <family val="2"/>
    </font>
    <font>
      <b/>
      <sz val="10"/>
      <color theme="1"/>
      <name val="Calibri"/>
      <family val="2"/>
    </font>
    <font>
      <sz val="10"/>
      <color rgb="FF000000"/>
      <name val="Calibri"/>
      <family val="2"/>
    </font>
    <font>
      <sz val="10"/>
      <color theme="1"/>
      <name val="Calibri"/>
      <family val="2"/>
    </font>
    <font>
      <b/>
      <sz val="11"/>
      <color theme="1"/>
      <name val="Calibri"/>
      <family val="2"/>
      <scheme val="minor"/>
    </font>
    <font>
      <sz val="10"/>
      <name val="Calibri"/>
      <family val="2"/>
    </font>
    <font>
      <b/>
      <sz val="10"/>
      <name val="Calibri"/>
      <family val="2"/>
    </font>
    <font>
      <sz val="11"/>
      <color rgb="FF000000"/>
      <name val="Calibri"/>
      <family val="2"/>
    </font>
    <font>
      <b/>
      <sz val="12"/>
      <color theme="1"/>
      <name val="Calibri"/>
      <family val="2"/>
      <scheme val="minor"/>
    </font>
    <font>
      <b/>
      <sz val="18"/>
      <name val="Calibri"/>
      <family val="2"/>
    </font>
    <font>
      <sz val="10.5"/>
      <color rgb="FF000000"/>
      <name val="Calibri"/>
      <family val="2"/>
    </font>
    <font>
      <sz val="11"/>
      <name val="Calibri"/>
      <family val="2"/>
      <scheme val="minor"/>
    </font>
    <font>
      <sz val="11"/>
      <color rgb="FF00B050"/>
      <name val="Calibri"/>
      <family val="2"/>
      <scheme val="minor"/>
    </font>
    <font>
      <sz val="11"/>
      <color rgb="FF00B050"/>
      <name val="Calibri (Cuerpo)"/>
    </font>
    <font>
      <sz val="11"/>
      <color theme="1"/>
      <name val="Calibri (Cuerpo)"/>
    </font>
    <font>
      <sz val="8"/>
      <name val="Calibri"/>
      <family val="2"/>
      <scheme val="minor"/>
    </font>
    <font>
      <b/>
      <sz val="9"/>
      <color indexed="81"/>
      <name val="Tahoma"/>
      <family val="2"/>
    </font>
    <font>
      <sz val="9"/>
      <color indexed="81"/>
      <name val="Tahoma"/>
      <family val="2"/>
    </font>
    <font>
      <sz val="12"/>
      <color theme="1"/>
      <name val="Calibri"/>
      <family val="2"/>
      <scheme val="minor"/>
    </font>
    <font>
      <sz val="11"/>
      <color theme="3"/>
      <name val="Calibri (Cuerpo)"/>
    </font>
    <font>
      <b/>
      <sz val="11"/>
      <color theme="3"/>
      <name val="Calibri (Cuerpo)"/>
    </font>
    <font>
      <sz val="11"/>
      <color theme="3"/>
      <name val="Calibri"/>
      <family val="2"/>
    </font>
    <font>
      <b/>
      <sz val="11"/>
      <color theme="3"/>
      <name val="Calibri"/>
      <family val="2"/>
    </font>
    <font>
      <sz val="11"/>
      <color theme="1"/>
      <name val="Calibri"/>
      <family val="2"/>
      <scheme val="minor"/>
    </font>
    <font>
      <b/>
      <sz val="11"/>
      <color theme="3"/>
      <name val="Calibri"/>
      <family val="2"/>
      <scheme val="minor"/>
    </font>
    <font>
      <sz val="11"/>
      <color rgb="FF006100"/>
      <name val="Calibri"/>
      <family val="2"/>
      <scheme val="minor"/>
    </font>
    <font>
      <sz val="11"/>
      <color rgb="FFFF0000"/>
      <name val="Calibri"/>
      <family val="2"/>
      <scheme val="minor"/>
    </font>
    <font>
      <u/>
      <sz val="11"/>
      <color theme="10"/>
      <name val="Calibri"/>
      <family val="2"/>
      <scheme val="minor"/>
    </font>
    <font>
      <b/>
      <sz val="11"/>
      <name val="Calibri"/>
      <family val="2"/>
      <scheme val="minor"/>
    </font>
    <font>
      <sz val="11"/>
      <color rgb="FF000000"/>
      <name val="Calibri"/>
      <family val="2"/>
      <scheme val="minor"/>
    </font>
    <font>
      <sz val="11"/>
      <color theme="3"/>
      <name val="Calibri"/>
      <family val="2"/>
      <scheme val="minor"/>
    </font>
    <font>
      <b/>
      <sz val="11"/>
      <color rgb="FFFF0000"/>
      <name val="Calibri"/>
      <family val="2"/>
      <scheme val="minor"/>
    </font>
  </fonts>
  <fills count="19">
    <fill>
      <patternFill patternType="none"/>
    </fill>
    <fill>
      <patternFill patternType="gray125"/>
    </fill>
    <fill>
      <patternFill patternType="solid">
        <fgColor theme="0"/>
        <bgColor theme="0"/>
      </patternFill>
    </fill>
    <fill>
      <patternFill patternType="solid">
        <fgColor theme="9" tint="0.39997558519241921"/>
        <bgColor rgb="FF8EAADB"/>
      </patternFill>
    </fill>
    <fill>
      <patternFill patternType="solid">
        <fgColor theme="0"/>
        <bgColor rgb="FF8EAADB"/>
      </patternFill>
    </fill>
    <fill>
      <patternFill patternType="solid">
        <fgColor theme="4" tint="0.59999389629810485"/>
        <bgColor rgb="FF8EAADB"/>
      </patternFill>
    </fill>
    <fill>
      <patternFill patternType="solid">
        <fgColor theme="6" tint="0.39997558519241921"/>
        <bgColor rgb="FF8EAADB"/>
      </patternFill>
    </fill>
    <fill>
      <patternFill patternType="solid">
        <fgColor theme="6" tint="0.39997558519241921"/>
        <bgColor indexed="64"/>
      </patternFill>
    </fill>
    <fill>
      <patternFill patternType="solid">
        <fgColor theme="7" tint="0.59999389629810485"/>
        <bgColor rgb="FF8EAADB"/>
      </patternFill>
    </fill>
    <fill>
      <patternFill patternType="solid">
        <fgColor theme="2" tint="-4.9989318521683403E-2"/>
        <bgColor indexed="64"/>
      </patternFill>
    </fill>
    <fill>
      <patternFill patternType="solid">
        <fgColor theme="0"/>
        <bgColor indexed="64"/>
      </patternFill>
    </fill>
    <fill>
      <patternFill patternType="solid">
        <fgColor rgb="FFC6EFCE"/>
      </patternFill>
    </fill>
    <fill>
      <patternFill patternType="solid">
        <fgColor rgb="FFFFFFFF"/>
        <bgColor rgb="FFFFFFFF"/>
      </patternFill>
    </fill>
    <fill>
      <patternFill patternType="solid">
        <fgColor theme="0"/>
        <bgColor theme="8" tint="0.59999389629810485"/>
      </patternFill>
    </fill>
    <fill>
      <patternFill patternType="solid">
        <fgColor theme="0"/>
        <bgColor theme="8" tint="0.79998168889431442"/>
      </patternFill>
    </fill>
    <fill>
      <patternFill patternType="solid">
        <fgColor theme="2"/>
        <bgColor indexed="64"/>
      </patternFill>
    </fill>
    <fill>
      <patternFill patternType="solid">
        <fgColor theme="5" tint="0.79998168889431442"/>
        <bgColor theme="8" tint="0.79998168889431442"/>
      </patternFill>
    </fill>
    <fill>
      <patternFill patternType="solid">
        <fgColor theme="5" tint="0.79998168889431442"/>
        <bgColor indexed="64"/>
      </patternFill>
    </fill>
    <fill>
      <patternFill patternType="solid">
        <fgColor theme="2"/>
        <bgColor theme="8" tint="0.79998168889431442"/>
      </patternFill>
    </fill>
  </fills>
  <borders count="31">
    <border>
      <left/>
      <right/>
      <top/>
      <bottom/>
      <diagonal/>
    </border>
    <border>
      <left style="thin">
        <color rgb="FF000000"/>
      </left>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top/>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auto="1"/>
      </right>
      <top style="thin">
        <color auto="1"/>
      </top>
      <bottom style="medium">
        <color indexed="64"/>
      </bottom>
      <diagonal/>
    </border>
    <border>
      <left style="thin">
        <color auto="1"/>
      </left>
      <right style="thin">
        <color auto="1"/>
      </right>
      <top style="thin">
        <color auto="1"/>
      </top>
      <bottom style="medium">
        <color auto="1"/>
      </bottom>
      <diagonal/>
    </border>
    <border>
      <left/>
      <right style="thin">
        <color auto="1"/>
      </right>
      <top style="thin">
        <color auto="1"/>
      </top>
      <bottom/>
      <diagonal/>
    </border>
    <border>
      <left/>
      <right style="thin">
        <color auto="1"/>
      </right>
      <top/>
      <bottom/>
      <diagonal/>
    </border>
    <border>
      <left/>
      <right style="thin">
        <color indexed="64"/>
      </right>
      <top/>
      <bottom style="thin">
        <color indexed="64"/>
      </bottom>
      <diagonal/>
    </border>
    <border>
      <left style="thin">
        <color indexed="64"/>
      </left>
      <right/>
      <top style="thin">
        <color indexed="64"/>
      </top>
      <bottom/>
      <diagonal/>
    </border>
  </borders>
  <cellStyleXfs count="7">
    <xf numFmtId="0" fontId="0" fillId="0" borderId="0"/>
    <xf numFmtId="0" fontId="34" fillId="0" borderId="8"/>
    <xf numFmtId="164" fontId="50" fillId="0" borderId="0" applyFont="0" applyFill="0" applyBorder="0" applyAlignment="0" applyProtection="0"/>
    <xf numFmtId="0" fontId="9" fillId="0" borderId="8"/>
    <xf numFmtId="0" fontId="54" fillId="0" borderId="8" applyNumberFormat="0" applyFill="0" applyBorder="0" applyAlignment="0" applyProtection="0"/>
    <xf numFmtId="0" fontId="52" fillId="11" borderId="8" applyNumberFormat="0" applyBorder="0" applyAlignment="0" applyProtection="0"/>
    <xf numFmtId="9" fontId="9" fillId="0" borderId="8" applyFont="0" applyFill="0" applyBorder="0" applyAlignment="0" applyProtection="0"/>
  </cellStyleXfs>
  <cellXfs count="401">
    <xf numFmtId="0" fontId="0" fillId="0" borderId="0" xfId="0"/>
    <xf numFmtId="0" fontId="22" fillId="0" borderId="0" xfId="0" applyFont="1" applyAlignment="1">
      <alignment vertical="center" wrapText="1"/>
    </xf>
    <xf numFmtId="0" fontId="22" fillId="0" borderId="0" xfId="0" applyFont="1" applyAlignment="1">
      <alignment wrapText="1"/>
    </xf>
    <xf numFmtId="0" fontId="22" fillId="0" borderId="0" xfId="0" applyFont="1" applyAlignment="1">
      <alignment horizontal="center" wrapText="1"/>
    </xf>
    <xf numFmtId="0" fontId="22" fillId="0" borderId="0" xfId="0" applyFont="1" applyAlignment="1">
      <alignment horizontal="center" vertical="center" wrapText="1"/>
    </xf>
    <xf numFmtId="0" fontId="23" fillId="0" borderId="0" xfId="0" applyFont="1" applyAlignment="1">
      <alignment vertical="center" wrapText="1"/>
    </xf>
    <xf numFmtId="0" fontId="22" fillId="2" borderId="8" xfId="0" applyFont="1" applyFill="1" applyBorder="1" applyAlignment="1">
      <alignment horizontal="center" vertical="center" wrapText="1"/>
    </xf>
    <xf numFmtId="0" fontId="25" fillId="2" borderId="8" xfId="0" applyFont="1" applyFill="1" applyBorder="1" applyAlignment="1">
      <alignment horizontal="center" vertical="center" wrapText="1"/>
    </xf>
    <xf numFmtId="0" fontId="25" fillId="2" borderId="8" xfId="0" applyFont="1" applyFill="1" applyBorder="1" applyAlignment="1">
      <alignment vertical="center" wrapText="1"/>
    </xf>
    <xf numFmtId="17" fontId="27" fillId="2" borderId="8" xfId="0" applyNumberFormat="1" applyFont="1" applyFill="1" applyBorder="1" applyAlignment="1">
      <alignment horizontal="left" vertical="center" wrapText="1"/>
    </xf>
    <xf numFmtId="0" fontId="23" fillId="0" borderId="10" xfId="0" applyFont="1" applyBorder="1" applyAlignment="1">
      <alignment horizontal="center" vertical="center" wrapText="1"/>
    </xf>
    <xf numFmtId="0" fontId="35" fillId="3" borderId="10" xfId="1" applyFont="1" applyFill="1" applyBorder="1" applyAlignment="1">
      <alignment horizontal="center" vertical="center" wrapText="1"/>
    </xf>
    <xf numFmtId="0" fontId="22" fillId="2" borderId="5" xfId="0" applyFont="1" applyFill="1" applyBorder="1" applyAlignment="1">
      <alignment horizontal="center" vertical="center" wrapText="1"/>
    </xf>
    <xf numFmtId="0" fontId="22" fillId="0" borderId="10" xfId="0" applyFont="1" applyBorder="1" applyAlignment="1">
      <alignment vertical="center" wrapText="1"/>
    </xf>
    <xf numFmtId="0" fontId="22" fillId="0" borderId="10" xfId="0" applyFont="1" applyBorder="1" applyAlignment="1">
      <alignment horizontal="center" vertical="center" wrapText="1"/>
    </xf>
    <xf numFmtId="0" fontId="22" fillId="0" borderId="10" xfId="0" applyFont="1" applyBorder="1" applyAlignment="1">
      <alignment horizontal="left" vertical="center" wrapText="1"/>
    </xf>
    <xf numFmtId="0" fontId="22" fillId="0" borderId="10" xfId="0" applyFont="1" applyBorder="1" applyAlignment="1">
      <alignment wrapText="1"/>
    </xf>
    <xf numFmtId="9" fontId="22" fillId="0" borderId="10" xfId="0" applyNumberFormat="1" applyFont="1" applyBorder="1" applyAlignment="1">
      <alignment horizontal="center" vertical="center" wrapText="1"/>
    </xf>
    <xf numFmtId="0" fontId="35" fillId="5" borderId="10" xfId="1" applyFont="1" applyFill="1" applyBorder="1" applyAlignment="1">
      <alignment horizontal="center" vertical="center" wrapText="1"/>
    </xf>
    <xf numFmtId="0" fontId="35" fillId="6" borderId="10" xfId="1" applyFont="1" applyFill="1" applyBorder="1" applyAlignment="1">
      <alignment horizontal="center" vertical="center" wrapText="1"/>
    </xf>
    <xf numFmtId="0" fontId="35" fillId="7" borderId="10" xfId="0" applyFont="1" applyFill="1" applyBorder="1" applyAlignment="1">
      <alignment horizontal="center" vertical="center" wrapText="1"/>
    </xf>
    <xf numFmtId="0" fontId="35" fillId="8" borderId="10" xfId="1" applyFont="1" applyFill="1" applyBorder="1" applyAlignment="1">
      <alignment horizontal="center" vertical="center" wrapText="1"/>
    </xf>
    <xf numFmtId="0" fontId="0" fillId="0" borderId="12" xfId="0" applyBorder="1" applyAlignment="1">
      <alignment vertical="center" wrapText="1"/>
    </xf>
    <xf numFmtId="0" fontId="0" fillId="0" borderId="10" xfId="0" applyBorder="1" applyAlignment="1">
      <alignment horizontal="left" vertical="center" wrapText="1"/>
    </xf>
    <xf numFmtId="0" fontId="0" fillId="0" borderId="12" xfId="0" applyBorder="1" applyAlignment="1">
      <alignment vertical="center"/>
    </xf>
    <xf numFmtId="0" fontId="0" fillId="0" borderId="0" xfId="0" applyAlignment="1">
      <alignment vertical="center" wrapText="1"/>
    </xf>
    <xf numFmtId="0" fontId="0" fillId="0" borderId="10" xfId="0" applyBorder="1" applyAlignment="1">
      <alignment vertical="center" wrapText="1"/>
    </xf>
    <xf numFmtId="0" fontId="35" fillId="3" borderId="15" xfId="1" applyFont="1" applyFill="1" applyBorder="1" applyAlignment="1">
      <alignment horizontal="center" vertical="center" wrapText="1"/>
    </xf>
    <xf numFmtId="0" fontId="35" fillId="8" borderId="12" xfId="1" applyFont="1" applyFill="1" applyBorder="1" applyAlignment="1">
      <alignment horizontal="center" vertical="center" wrapText="1"/>
    </xf>
    <xf numFmtId="0" fontId="35" fillId="9" borderId="11" xfId="0" applyFont="1" applyFill="1" applyBorder="1" applyAlignment="1">
      <alignment horizontal="center" vertical="center" wrapText="1"/>
    </xf>
    <xf numFmtId="0" fontId="35" fillId="9" borderId="10" xfId="0" applyFont="1" applyFill="1" applyBorder="1" applyAlignment="1">
      <alignment horizontal="center" vertical="center" wrapText="1"/>
    </xf>
    <xf numFmtId="0" fontId="31" fillId="0" borderId="10" xfId="0" applyFont="1" applyBorder="1" applyAlignment="1">
      <alignment horizontal="center"/>
    </xf>
    <xf numFmtId="0" fontId="37" fillId="0" borderId="16" xfId="0" applyFont="1" applyBorder="1" applyAlignment="1">
      <alignment horizontal="left" wrapText="1" readingOrder="1"/>
    </xf>
    <xf numFmtId="0" fontId="37" fillId="0" borderId="17" xfId="0" applyFont="1" applyBorder="1" applyAlignment="1">
      <alignment horizontal="left" wrapText="1" readingOrder="1"/>
    </xf>
    <xf numFmtId="0" fontId="37" fillId="0" borderId="18" xfId="0" applyFont="1" applyBorder="1" applyAlignment="1">
      <alignment horizontal="left" wrapText="1" readingOrder="1"/>
    </xf>
    <xf numFmtId="0" fontId="37" fillId="0" borderId="10" xfId="0" applyFont="1" applyBorder="1" applyAlignment="1">
      <alignment horizontal="left" wrapText="1" readingOrder="1"/>
    </xf>
    <xf numFmtId="0" fontId="0" fillId="0" borderId="10" xfId="0" applyBorder="1"/>
    <xf numFmtId="0" fontId="21" fillId="0" borderId="10" xfId="0" applyFont="1" applyBorder="1" applyAlignment="1">
      <alignment horizontal="left" vertical="center" wrapText="1"/>
    </xf>
    <xf numFmtId="0" fontId="26" fillId="0" borderId="10" xfId="0" applyFont="1" applyBorder="1" applyAlignment="1">
      <alignment vertical="center" wrapText="1"/>
    </xf>
    <xf numFmtId="0" fontId="30" fillId="0" borderId="10" xfId="0" applyFont="1" applyBorder="1" applyAlignment="1">
      <alignment vertical="center" wrapText="1"/>
    </xf>
    <xf numFmtId="0" fontId="26" fillId="0" borderId="10" xfId="0" applyFont="1" applyBorder="1" applyAlignment="1">
      <alignment vertical="center"/>
    </xf>
    <xf numFmtId="0" fontId="0" fillId="0" borderId="10" xfId="0" applyBorder="1" applyAlignment="1">
      <alignment horizontal="center" vertical="center" wrapText="1"/>
    </xf>
    <xf numFmtId="0" fontId="0" fillId="0" borderId="10" xfId="0" applyBorder="1" applyAlignment="1">
      <alignment horizontal="center" vertical="center"/>
    </xf>
    <xf numFmtId="0" fontId="0" fillId="0" borderId="10" xfId="0" applyBorder="1" applyAlignment="1">
      <alignment vertical="center"/>
    </xf>
    <xf numFmtId="0" fontId="38" fillId="0" borderId="10" xfId="0" applyFont="1" applyBorder="1" applyAlignment="1">
      <alignment horizontal="center" vertical="center" wrapText="1"/>
    </xf>
    <xf numFmtId="0" fontId="0" fillId="0" borderId="15" xfId="0" applyBorder="1" applyAlignment="1">
      <alignment horizontal="left" vertical="center" wrapText="1"/>
    </xf>
    <xf numFmtId="9" fontId="0" fillId="0" borderId="10" xfId="0" applyNumberFormat="1" applyBorder="1" applyAlignment="1">
      <alignment horizontal="center" vertical="center"/>
    </xf>
    <xf numFmtId="9" fontId="0" fillId="0" borderId="10" xfId="0" applyNumberFormat="1" applyBorder="1" applyAlignment="1">
      <alignment horizontal="center" vertical="center" wrapText="1"/>
    </xf>
    <xf numFmtId="10" fontId="0" fillId="0" borderId="10" xfId="0" applyNumberFormat="1" applyBorder="1" applyAlignment="1">
      <alignment horizontal="center" vertical="center" wrapText="1"/>
    </xf>
    <xf numFmtId="0" fontId="0" fillId="0" borderId="0" xfId="0" applyAlignment="1">
      <alignment horizontal="center" vertical="center" wrapText="1"/>
    </xf>
    <xf numFmtId="0" fontId="20" fillId="0" borderId="10" xfId="0" applyFont="1" applyBorder="1" applyAlignment="1">
      <alignment vertical="center" wrapText="1"/>
    </xf>
    <xf numFmtId="10" fontId="0" fillId="0" borderId="10" xfId="0" applyNumberFormat="1" applyBorder="1" applyAlignment="1">
      <alignment horizontal="center" vertical="center"/>
    </xf>
    <xf numFmtId="10" fontId="22" fillId="0" borderId="10" xfId="0" applyNumberFormat="1" applyFont="1" applyBorder="1" applyAlignment="1">
      <alignment horizontal="center" vertical="center" wrapText="1"/>
    </xf>
    <xf numFmtId="0" fontId="22" fillId="0" borderId="10" xfId="0" applyFont="1" applyBorder="1" applyAlignment="1">
      <alignment horizontal="center" wrapText="1"/>
    </xf>
    <xf numFmtId="0" fontId="38" fillId="0" borderId="10" xfId="0" applyFont="1" applyBorder="1" applyAlignment="1">
      <alignment horizontal="center" vertical="top" wrapText="1"/>
    </xf>
    <xf numFmtId="0" fontId="41" fillId="0" borderId="10" xfId="0" applyFont="1" applyBorder="1" applyAlignment="1">
      <alignment horizontal="center" vertical="center" wrapText="1"/>
    </xf>
    <xf numFmtId="0" fontId="0" fillId="10" borderId="10" xfId="0" applyFill="1" applyBorder="1" applyAlignment="1">
      <alignment horizontal="center" vertical="center"/>
    </xf>
    <xf numFmtId="0" fontId="0" fillId="10" borderId="10" xfId="0" applyFill="1" applyBorder="1" applyAlignment="1">
      <alignment horizontal="center" vertical="center" wrapText="1"/>
    </xf>
    <xf numFmtId="9" fontId="38" fillId="10" borderId="10" xfId="0" applyNumberFormat="1" applyFont="1" applyFill="1" applyBorder="1" applyAlignment="1">
      <alignment horizontal="center" vertical="center" wrapText="1"/>
    </xf>
    <xf numFmtId="0" fontId="38" fillId="10" borderId="10" xfId="0" applyFont="1" applyFill="1" applyBorder="1" applyAlignment="1">
      <alignment horizontal="center" vertical="center" wrapText="1"/>
    </xf>
    <xf numFmtId="0" fontId="20" fillId="0" borderId="10" xfId="0" applyFont="1" applyBorder="1" applyAlignment="1">
      <alignment horizontal="center" vertical="center" wrapText="1"/>
    </xf>
    <xf numFmtId="0" fontId="38" fillId="10" borderId="10" xfId="0" applyFont="1" applyFill="1" applyBorder="1" applyAlignment="1">
      <alignment vertical="center" wrapText="1"/>
    </xf>
    <xf numFmtId="0" fontId="0" fillId="10" borderId="10" xfId="0" applyFill="1" applyBorder="1" applyAlignment="1">
      <alignment vertical="center"/>
    </xf>
    <xf numFmtId="0" fontId="38" fillId="10" borderId="10" xfId="0" applyFont="1" applyFill="1" applyBorder="1" applyAlignment="1">
      <alignment horizontal="center" vertical="center"/>
    </xf>
    <xf numFmtId="0" fontId="39" fillId="10" borderId="10" xfId="0" applyFont="1" applyFill="1" applyBorder="1" applyAlignment="1">
      <alignment horizontal="center" vertical="center" wrapText="1"/>
    </xf>
    <xf numFmtId="0" fontId="20" fillId="0" borderId="10" xfId="0" applyFont="1" applyBorder="1" applyAlignment="1">
      <alignment horizontal="center" vertical="center"/>
    </xf>
    <xf numFmtId="0" fontId="20" fillId="0" borderId="10" xfId="0" applyFont="1" applyBorder="1" applyAlignment="1">
      <alignment vertical="center"/>
    </xf>
    <xf numFmtId="0" fontId="20" fillId="0" borderId="12" xfId="0" applyFont="1" applyBorder="1" applyAlignment="1">
      <alignment vertical="center" wrapText="1"/>
    </xf>
    <xf numFmtId="0" fontId="20" fillId="0" borderId="10" xfId="0" applyFont="1" applyBorder="1" applyAlignment="1">
      <alignment horizontal="left" vertical="center" wrapText="1"/>
    </xf>
    <xf numFmtId="165" fontId="23" fillId="0" borderId="10" xfId="0" applyNumberFormat="1" applyFont="1" applyBorder="1" applyAlignment="1">
      <alignment horizontal="center" vertical="center" wrapText="1"/>
    </xf>
    <xf numFmtId="0" fontId="19" fillId="0" borderId="10" xfId="0" applyFont="1" applyBorder="1" applyAlignment="1">
      <alignment horizontal="left" vertical="center" wrapText="1"/>
    </xf>
    <xf numFmtId="0" fontId="0" fillId="0" borderId="15" xfId="0" applyBorder="1" applyAlignment="1">
      <alignment horizontal="center" vertical="center" wrapText="1"/>
    </xf>
    <xf numFmtId="0" fontId="0" fillId="0" borderId="15" xfId="0" applyBorder="1" applyAlignment="1">
      <alignment horizontal="center" vertical="center"/>
    </xf>
    <xf numFmtId="0" fontId="0" fillId="0" borderId="19" xfId="0" applyBorder="1" applyAlignment="1">
      <alignment horizontal="center" vertical="center"/>
    </xf>
    <xf numFmtId="0" fontId="0" fillId="0" borderId="19" xfId="0" applyBorder="1" applyAlignment="1">
      <alignment horizontal="left" vertical="center" wrapText="1"/>
    </xf>
    <xf numFmtId="0" fontId="18" fillId="0" borderId="10" xfId="0" applyFont="1" applyBorder="1" applyAlignment="1">
      <alignment horizontal="center" vertical="center" wrapText="1"/>
    </xf>
    <xf numFmtId="165" fontId="22" fillId="0" borderId="10" xfId="0" applyNumberFormat="1" applyFont="1" applyBorder="1" applyAlignment="1">
      <alignment horizontal="center" vertical="center" wrapText="1"/>
    </xf>
    <xf numFmtId="14" fontId="22" fillId="0" borderId="10" xfId="0" applyNumberFormat="1" applyFont="1" applyBorder="1" applyAlignment="1">
      <alignment horizontal="center" vertical="center" wrapText="1"/>
    </xf>
    <xf numFmtId="0" fontId="18" fillId="0" borderId="10" xfId="0" applyFont="1" applyBorder="1" applyAlignment="1">
      <alignment vertical="center" wrapText="1"/>
    </xf>
    <xf numFmtId="0" fontId="18" fillId="0" borderId="10" xfId="0" applyFont="1" applyBorder="1" applyAlignment="1">
      <alignment vertical="center"/>
    </xf>
    <xf numFmtId="14" fontId="24" fillId="0" borderId="10" xfId="0" applyNumberFormat="1" applyFont="1" applyBorder="1" applyAlignment="1">
      <alignment horizontal="center" vertical="center" wrapText="1"/>
    </xf>
    <xf numFmtId="0" fontId="18" fillId="4" borderId="10" xfId="1" applyFont="1" applyFill="1" applyBorder="1" applyAlignment="1">
      <alignment horizontal="center" vertical="center" wrapText="1"/>
    </xf>
    <xf numFmtId="0" fontId="45" fillId="0" borderId="10" xfId="1" applyFont="1" applyBorder="1" applyAlignment="1">
      <alignment horizontal="center" vertical="center" wrapText="1"/>
    </xf>
    <xf numFmtId="0" fontId="18" fillId="0" borderId="0" xfId="0" applyFont="1" applyAlignment="1">
      <alignment horizontal="center" vertical="center" wrapText="1"/>
    </xf>
    <xf numFmtId="165" fontId="22" fillId="0" borderId="21" xfId="0" applyNumberFormat="1" applyFont="1" applyBorder="1" applyAlignment="1">
      <alignment horizontal="center" vertical="center" wrapText="1"/>
    </xf>
    <xf numFmtId="14" fontId="22" fillId="0" borderId="21" xfId="0" applyNumberFormat="1" applyFont="1" applyBorder="1" applyAlignment="1">
      <alignment horizontal="center" vertical="center" wrapText="1"/>
    </xf>
    <xf numFmtId="0" fontId="18" fillId="0" borderId="10" xfId="0" applyFont="1" applyBorder="1" applyAlignment="1">
      <alignment horizontal="center" vertical="center"/>
    </xf>
    <xf numFmtId="14" fontId="0" fillId="0" borderId="10" xfId="0" applyNumberFormat="1" applyBorder="1" applyAlignment="1">
      <alignment horizontal="center" vertical="center"/>
    </xf>
    <xf numFmtId="0" fontId="0" fillId="0" borderId="15" xfId="0" applyBorder="1" applyAlignment="1">
      <alignment vertical="center" wrapText="1"/>
    </xf>
    <xf numFmtId="0" fontId="47" fillId="0" borderId="10" xfId="0" applyFont="1" applyBorder="1" applyAlignment="1">
      <alignment horizontal="center" vertical="center" wrapText="1"/>
    </xf>
    <xf numFmtId="0" fontId="46" fillId="0" borderId="10" xfId="0" applyFont="1" applyBorder="1" applyAlignment="1">
      <alignment horizontal="center" vertical="center" wrapText="1"/>
    </xf>
    <xf numFmtId="16" fontId="46" fillId="0" borderId="10" xfId="0" applyNumberFormat="1" applyFont="1" applyBorder="1" applyAlignment="1">
      <alignment horizontal="center" vertical="center" wrapText="1"/>
    </xf>
    <xf numFmtId="0" fontId="46" fillId="0" borderId="15" xfId="0" applyFont="1" applyBorder="1" applyAlignment="1">
      <alignment horizontal="center" vertical="center" wrapText="1"/>
    </xf>
    <xf numFmtId="10" fontId="46" fillId="0" borderId="15" xfId="0" applyNumberFormat="1" applyFont="1" applyBorder="1" applyAlignment="1">
      <alignment horizontal="center" vertical="center" wrapText="1"/>
    </xf>
    <xf numFmtId="10" fontId="46" fillId="0" borderId="10" xfId="0" applyNumberFormat="1" applyFont="1" applyBorder="1" applyAlignment="1">
      <alignment horizontal="center" vertical="center" wrapText="1"/>
    </xf>
    <xf numFmtId="0" fontId="48" fillId="0" borderId="10" xfId="0" applyFont="1" applyBorder="1" applyAlignment="1">
      <alignment horizontal="center" vertical="center" wrapText="1"/>
    </xf>
    <xf numFmtId="0" fontId="49" fillId="0" borderId="10" xfId="0" applyFont="1" applyBorder="1" applyAlignment="1">
      <alignment horizontal="center" vertical="center" wrapText="1"/>
    </xf>
    <xf numFmtId="14" fontId="48" fillId="0" borderId="10" xfId="0" applyNumberFormat="1" applyFont="1" applyBorder="1" applyAlignment="1">
      <alignment horizontal="center" vertical="center" wrapText="1"/>
    </xf>
    <xf numFmtId="0" fontId="22" fillId="0" borderId="21" xfId="0" applyFont="1" applyBorder="1" applyAlignment="1">
      <alignment horizontal="center" vertical="center" wrapText="1"/>
    </xf>
    <xf numFmtId="0" fontId="22" fillId="0" borderId="22" xfId="0" applyFont="1" applyBorder="1" applyAlignment="1">
      <alignment horizontal="center" vertical="center" wrapText="1"/>
    </xf>
    <xf numFmtId="165" fontId="23" fillId="0" borderId="23" xfId="0" applyNumberFormat="1" applyFont="1" applyBorder="1" applyAlignment="1">
      <alignment horizontal="center" vertical="center" wrapText="1"/>
    </xf>
    <xf numFmtId="0" fontId="22" fillId="0" borderId="24" xfId="0" applyFont="1" applyBorder="1" applyAlignment="1">
      <alignment horizontal="center" vertical="center" wrapText="1"/>
    </xf>
    <xf numFmtId="14" fontId="22" fillId="0" borderId="24" xfId="0" applyNumberFormat="1" applyFont="1" applyBorder="1" applyAlignment="1">
      <alignment horizontal="center" vertical="center" wrapText="1"/>
    </xf>
    <xf numFmtId="0" fontId="22" fillId="0" borderId="8" xfId="0" applyFont="1" applyBorder="1" applyAlignment="1">
      <alignment horizontal="center" vertical="center" wrapText="1"/>
    </xf>
    <xf numFmtId="0" fontId="22" fillId="0" borderId="23" xfId="0" applyFont="1" applyBorder="1" applyAlignment="1">
      <alignment horizontal="center" vertical="center" wrapText="1"/>
    </xf>
    <xf numFmtId="0" fontId="17" fillId="0" borderId="10" xfId="0" applyFont="1" applyBorder="1" applyAlignment="1">
      <alignment vertical="center" wrapText="1"/>
    </xf>
    <xf numFmtId="6" fontId="22" fillId="0" borderId="10" xfId="0" applyNumberFormat="1" applyFont="1" applyBorder="1" applyAlignment="1">
      <alignment horizontal="center" vertical="center" wrapText="1"/>
    </xf>
    <xf numFmtId="44" fontId="22" fillId="0" borderId="10" xfId="0" applyNumberFormat="1" applyFont="1" applyBorder="1" applyAlignment="1">
      <alignment horizontal="center" vertical="center" wrapText="1"/>
    </xf>
    <xf numFmtId="164" fontId="22" fillId="0" borderId="10" xfId="2" applyFont="1" applyFill="1" applyBorder="1" applyAlignment="1">
      <alignment horizontal="center" vertical="center" wrapText="1"/>
    </xf>
    <xf numFmtId="44" fontId="34" fillId="0" borderId="10" xfId="0" applyNumberFormat="1" applyFont="1" applyBorder="1" applyAlignment="1">
      <alignment horizontal="center" vertical="center" wrapText="1"/>
    </xf>
    <xf numFmtId="44" fontId="34" fillId="0" borderId="10" xfId="2" applyNumberFormat="1" applyFont="1" applyFill="1" applyBorder="1" applyAlignment="1">
      <alignment horizontal="center" vertical="center" wrapText="1"/>
    </xf>
    <xf numFmtId="0" fontId="16" fillId="0" borderId="10" xfId="0" applyFont="1" applyBorder="1" applyAlignment="1">
      <alignment vertical="center" wrapText="1"/>
    </xf>
    <xf numFmtId="0" fontId="16" fillId="0" borderId="10" xfId="0" applyFont="1" applyBorder="1" applyAlignment="1">
      <alignment horizontal="center" vertical="center" wrapText="1"/>
    </xf>
    <xf numFmtId="0" fontId="16" fillId="0" borderId="10" xfId="0" applyFont="1" applyBorder="1" applyAlignment="1">
      <alignment horizontal="center" vertical="center"/>
    </xf>
    <xf numFmtId="0" fontId="41" fillId="0" borderId="10" xfId="0" applyFont="1" applyBorder="1" applyAlignment="1">
      <alignment vertical="center" wrapText="1"/>
    </xf>
    <xf numFmtId="0" fontId="22" fillId="0" borderId="15" xfId="0" applyFont="1" applyBorder="1" applyAlignment="1">
      <alignment horizontal="center" vertical="center" wrapText="1"/>
    </xf>
    <xf numFmtId="0" fontId="15" fillId="0" borderId="10" xfId="0" applyFont="1" applyBorder="1" applyAlignment="1">
      <alignment horizontal="center" vertical="center" wrapText="1"/>
    </xf>
    <xf numFmtId="0" fontId="0" fillId="0" borderId="0" xfId="0" applyAlignment="1">
      <alignment vertical="center"/>
    </xf>
    <xf numFmtId="0" fontId="15" fillId="0" borderId="10" xfId="0" applyFont="1" applyBorder="1" applyAlignment="1">
      <alignment vertical="center" wrapText="1"/>
    </xf>
    <xf numFmtId="165" fontId="23" fillId="0" borderId="8" xfId="0" applyNumberFormat="1" applyFont="1" applyBorder="1" applyAlignment="1">
      <alignment horizontal="center" vertical="center" wrapText="1"/>
    </xf>
    <xf numFmtId="165" fontId="22" fillId="0" borderId="23" xfId="0" applyNumberFormat="1" applyFont="1" applyBorder="1" applyAlignment="1">
      <alignment horizontal="center" vertical="center" wrapText="1"/>
    </xf>
    <xf numFmtId="0" fontId="14" fillId="0" borderId="10" xfId="0" applyFont="1" applyBorder="1" applyAlignment="1">
      <alignment vertical="center" wrapText="1"/>
    </xf>
    <xf numFmtId="14" fontId="24" fillId="0" borderId="15" xfId="0" applyNumberFormat="1" applyFont="1" applyBorder="1" applyAlignment="1">
      <alignment horizontal="center" vertical="center" wrapText="1"/>
    </xf>
    <xf numFmtId="0" fontId="13" fillId="0" borderId="10" xfId="0" applyFont="1" applyBorder="1" applyAlignment="1">
      <alignment vertical="center" wrapText="1"/>
    </xf>
    <xf numFmtId="0" fontId="13" fillId="0" borderId="10" xfId="0" applyFont="1" applyBorder="1" applyAlignment="1">
      <alignment horizontal="center" vertical="center" wrapText="1"/>
    </xf>
    <xf numFmtId="0" fontId="13" fillId="0" borderId="10" xfId="0" applyFont="1" applyBorder="1" applyAlignment="1">
      <alignment horizontal="left" vertical="center" wrapText="1"/>
    </xf>
    <xf numFmtId="0" fontId="12" fillId="0" borderId="10" xfId="0" applyFont="1" applyBorder="1" applyAlignment="1">
      <alignment horizontal="left" vertical="center" wrapText="1"/>
    </xf>
    <xf numFmtId="0" fontId="38" fillId="0" borderId="10" xfId="0" applyFont="1" applyBorder="1" applyAlignment="1">
      <alignment horizontal="left" vertical="center" wrapText="1"/>
    </xf>
    <xf numFmtId="0" fontId="38" fillId="0" borderId="14" xfId="0" applyFont="1" applyBorder="1" applyAlignment="1">
      <alignment horizontal="center" vertical="center" wrapText="1"/>
    </xf>
    <xf numFmtId="0" fontId="48" fillId="0" borderId="10" xfId="0" applyFont="1" applyBorder="1" applyAlignment="1">
      <alignment horizontal="center" wrapText="1"/>
    </xf>
    <xf numFmtId="0" fontId="11" fillId="0" borderId="10" xfId="0" applyFont="1" applyBorder="1" applyAlignment="1">
      <alignment horizontal="center" vertical="center" wrapText="1"/>
    </xf>
    <xf numFmtId="0" fontId="10" fillId="0" borderId="10" xfId="0" applyFont="1" applyBorder="1" applyAlignment="1">
      <alignment vertical="center" wrapText="1"/>
    </xf>
    <xf numFmtId="0" fontId="22" fillId="0" borderId="8" xfId="3" applyFont="1" applyAlignment="1">
      <alignment vertical="center" wrapText="1"/>
    </xf>
    <xf numFmtId="0" fontId="22" fillId="0" borderId="8" xfId="3" applyFont="1" applyAlignment="1">
      <alignment wrapText="1"/>
    </xf>
    <xf numFmtId="0" fontId="22" fillId="0" borderId="8" xfId="3" applyFont="1" applyAlignment="1">
      <alignment horizontal="center" wrapText="1"/>
    </xf>
    <xf numFmtId="0" fontId="22" fillId="0" borderId="8" xfId="3" applyFont="1" applyAlignment="1">
      <alignment horizontal="center" vertical="center" wrapText="1"/>
    </xf>
    <xf numFmtId="0" fontId="23" fillId="0" borderId="8" xfId="3" applyFont="1" applyAlignment="1">
      <alignment vertical="center" wrapText="1"/>
    </xf>
    <xf numFmtId="0" fontId="9" fillId="0" borderId="8" xfId="3"/>
    <xf numFmtId="0" fontId="22" fillId="2" borderId="5" xfId="3" applyFont="1" applyFill="1" applyBorder="1" applyAlignment="1">
      <alignment horizontal="center" vertical="center" wrapText="1"/>
    </xf>
    <xf numFmtId="0" fontId="22" fillId="2" borderId="8" xfId="3" applyFont="1" applyFill="1" applyAlignment="1">
      <alignment horizontal="center" vertical="center" wrapText="1"/>
    </xf>
    <xf numFmtId="0" fontId="25" fillId="2" borderId="8" xfId="3" applyFont="1" applyFill="1" applyAlignment="1">
      <alignment horizontal="center" vertical="center" wrapText="1"/>
    </xf>
    <xf numFmtId="0" fontId="25" fillId="2" borderId="8" xfId="3" applyFont="1" applyFill="1" applyAlignment="1">
      <alignment vertical="center" wrapText="1"/>
    </xf>
    <xf numFmtId="17" fontId="27" fillId="2" borderId="8" xfId="3" applyNumberFormat="1" applyFont="1" applyFill="1" applyAlignment="1">
      <alignment horizontal="left" vertical="center" wrapText="1"/>
    </xf>
    <xf numFmtId="0" fontId="35" fillId="7" borderId="10" xfId="3" applyFont="1" applyFill="1" applyBorder="1" applyAlignment="1">
      <alignment horizontal="center" vertical="center" wrapText="1"/>
    </xf>
    <xf numFmtId="0" fontId="9" fillId="0" borderId="15" xfId="3" applyBorder="1" applyAlignment="1">
      <alignment horizontal="center" vertical="center" wrapText="1"/>
    </xf>
    <xf numFmtId="0" fontId="31" fillId="0" borderId="10" xfId="3" applyFont="1" applyBorder="1" applyAlignment="1">
      <alignment horizontal="center" vertical="center" wrapText="1"/>
    </xf>
    <xf numFmtId="0" fontId="38" fillId="0" borderId="10" xfId="3" applyFont="1" applyBorder="1" applyAlignment="1">
      <alignment vertical="center" wrapText="1"/>
    </xf>
    <xf numFmtId="0" fontId="9" fillId="0" borderId="10" xfId="3" applyBorder="1" applyAlignment="1">
      <alignment horizontal="center" vertical="center" wrapText="1"/>
    </xf>
    <xf numFmtId="0" fontId="9" fillId="0" borderId="10" xfId="3" applyBorder="1" applyAlignment="1">
      <alignment vertical="center" wrapText="1"/>
    </xf>
    <xf numFmtId="0" fontId="9" fillId="0" borderId="10" xfId="3" applyBorder="1" applyAlignment="1">
      <alignment horizontal="left" vertical="center" wrapText="1"/>
    </xf>
    <xf numFmtId="0" fontId="9" fillId="0" borderId="10" xfId="3" applyBorder="1" applyAlignment="1">
      <alignment horizontal="justify" vertical="center" wrapText="1"/>
    </xf>
    <xf numFmtId="14" fontId="9" fillId="0" borderId="10" xfId="3" applyNumberFormat="1" applyBorder="1" applyAlignment="1">
      <alignment horizontal="center" vertical="center" wrapText="1"/>
    </xf>
    <xf numFmtId="14" fontId="9" fillId="0" borderId="10" xfId="3" applyNumberFormat="1" applyBorder="1" applyAlignment="1">
      <alignment horizontal="center" vertical="center"/>
    </xf>
    <xf numFmtId="0" fontId="9" fillId="10" borderId="14" xfId="3" applyFill="1" applyBorder="1" applyAlignment="1">
      <alignment horizontal="left" vertical="center" wrapText="1"/>
    </xf>
    <xf numFmtId="0" fontId="9" fillId="10" borderId="25" xfId="3" applyFill="1" applyBorder="1" applyAlignment="1">
      <alignment vertical="center" wrapText="1"/>
    </xf>
    <xf numFmtId="0" fontId="9" fillId="0" borderId="14" xfId="4" applyFont="1" applyFill="1" applyBorder="1" applyAlignment="1" applyProtection="1">
      <alignment horizontal="left" vertical="center" wrapText="1"/>
      <protection hidden="1"/>
    </xf>
    <xf numFmtId="0" fontId="9" fillId="0" borderId="10" xfId="4" applyFont="1" applyFill="1" applyBorder="1" applyAlignment="1" applyProtection="1">
      <alignment horizontal="center" vertical="center" wrapText="1"/>
      <protection hidden="1"/>
    </xf>
    <xf numFmtId="0" fontId="9" fillId="0" borderId="10" xfId="3" applyBorder="1" applyAlignment="1">
      <alignment wrapText="1"/>
    </xf>
    <xf numFmtId="14" fontId="9" fillId="0" borderId="10" xfId="3" applyNumberFormat="1" applyBorder="1" applyAlignment="1">
      <alignment vertical="center" wrapText="1"/>
    </xf>
    <xf numFmtId="0" fontId="38" fillId="0" borderId="14" xfId="3" applyFont="1" applyBorder="1" applyAlignment="1">
      <alignment horizontal="justify" vertical="center" wrapText="1"/>
    </xf>
    <xf numFmtId="0" fontId="38" fillId="0" borderId="10" xfId="3" applyFont="1" applyBorder="1" applyAlignment="1">
      <alignment horizontal="center" vertical="center" wrapText="1"/>
    </xf>
    <xf numFmtId="0" fontId="38" fillId="0" borderId="14" xfId="3" applyFont="1" applyBorder="1" applyAlignment="1">
      <alignment horizontal="left" vertical="center" wrapText="1"/>
    </xf>
    <xf numFmtId="165" fontId="9" fillId="0" borderId="10" xfId="3" applyNumberFormat="1" applyBorder="1" applyAlignment="1">
      <alignment horizontal="center" vertical="center" wrapText="1"/>
    </xf>
    <xf numFmtId="14" fontId="38" fillId="0" borderId="10" xfId="3" applyNumberFormat="1" applyFont="1" applyBorder="1" applyAlignment="1">
      <alignment horizontal="center" vertical="center" wrapText="1"/>
    </xf>
    <xf numFmtId="14" fontId="38" fillId="0" borderId="10" xfId="3" applyNumberFormat="1" applyFont="1" applyBorder="1" applyAlignment="1" applyProtection="1">
      <alignment horizontal="center" vertical="center" wrapText="1"/>
      <protection hidden="1"/>
    </xf>
    <xf numFmtId="166" fontId="9" fillId="0" borderId="10" xfId="3" applyNumberFormat="1" applyBorder="1" applyAlignment="1">
      <alignment horizontal="center" vertical="center" wrapText="1"/>
    </xf>
    <xf numFmtId="0" fontId="38" fillId="0" borderId="10" xfId="3" applyFont="1" applyBorder="1" applyAlignment="1">
      <alignment horizontal="left" vertical="center" wrapText="1"/>
    </xf>
    <xf numFmtId="0" fontId="9" fillId="0" borderId="10" xfId="3" applyBorder="1" applyAlignment="1" applyProtection="1">
      <alignment horizontal="left" vertical="center" wrapText="1"/>
      <protection hidden="1"/>
    </xf>
    <xf numFmtId="0" fontId="9" fillId="0" borderId="10" xfId="3" applyBorder="1" applyAlignment="1" applyProtection="1">
      <alignment horizontal="center" vertical="center" wrapText="1"/>
      <protection hidden="1"/>
    </xf>
    <xf numFmtId="14" fontId="9" fillId="0" borderId="10" xfId="3" applyNumberFormat="1" applyBorder="1" applyAlignment="1" applyProtection="1">
      <alignment horizontal="center" vertical="center" wrapText="1"/>
      <protection hidden="1"/>
    </xf>
    <xf numFmtId="0" fontId="9" fillId="0" borderId="10" xfId="3" applyBorder="1" applyAlignment="1" applyProtection="1">
      <alignment horizontal="justify" vertical="center" wrapText="1"/>
      <protection hidden="1"/>
    </xf>
    <xf numFmtId="166" fontId="9" fillId="0" borderId="10" xfId="3" applyNumberFormat="1" applyBorder="1" applyAlignment="1">
      <alignment horizontal="right" vertical="center" wrapText="1"/>
    </xf>
    <xf numFmtId="0" fontId="38" fillId="0" borderId="10" xfId="3" applyFont="1" applyBorder="1" applyAlignment="1">
      <alignment horizontal="justify" vertical="center" wrapText="1"/>
    </xf>
    <xf numFmtId="0" fontId="9" fillId="10" borderId="10" xfId="3" applyFill="1" applyBorder="1" applyAlignment="1">
      <alignment vertical="center" wrapText="1"/>
    </xf>
    <xf numFmtId="0" fontId="9" fillId="0" borderId="1" xfId="3" applyBorder="1" applyAlignment="1">
      <alignment vertical="center" wrapText="1"/>
    </xf>
    <xf numFmtId="0" fontId="9" fillId="0" borderId="10" xfId="3" applyBorder="1" applyAlignment="1">
      <alignment horizontal="center" vertical="center"/>
    </xf>
    <xf numFmtId="0" fontId="9" fillId="0" borderId="14" xfId="3" applyBorder="1" applyAlignment="1" applyProtection="1">
      <alignment horizontal="left" vertical="center" wrapText="1"/>
      <protection hidden="1"/>
    </xf>
    <xf numFmtId="0" fontId="9" fillId="0" borderId="27" xfId="3" applyBorder="1" applyAlignment="1" applyProtection="1">
      <alignment horizontal="left" vertical="center" wrapText="1"/>
      <protection hidden="1"/>
    </xf>
    <xf numFmtId="14" fontId="9" fillId="0" borderId="19" xfId="3" applyNumberFormat="1" applyBorder="1" applyAlignment="1">
      <alignment horizontal="center" vertical="center" wrapText="1"/>
    </xf>
    <xf numFmtId="0" fontId="38" fillId="0" borderId="10" xfId="3" applyFont="1" applyBorder="1" applyAlignment="1" applyProtection="1">
      <alignment horizontal="center" vertical="center" wrapText="1"/>
      <protection hidden="1"/>
    </xf>
    <xf numFmtId="0" fontId="31" fillId="0" borderId="10" xfId="3" applyFont="1" applyBorder="1" applyAlignment="1">
      <alignment vertical="center" wrapText="1"/>
    </xf>
    <xf numFmtId="0" fontId="9" fillId="0" borderId="10" xfId="3" applyBorder="1" applyAlignment="1">
      <alignment horizontal="center" wrapText="1"/>
    </xf>
    <xf numFmtId="0" fontId="56" fillId="0" borderId="10" xfId="3" applyFont="1" applyBorder="1" applyAlignment="1">
      <alignment horizontal="center" vertical="center" wrapText="1"/>
    </xf>
    <xf numFmtId="0" fontId="9" fillId="0" borderId="10" xfId="3" applyBorder="1" applyAlignment="1">
      <alignment horizontal="justify" vertical="center"/>
    </xf>
    <xf numFmtId="0" fontId="57" fillId="0" borderId="10" xfId="3" applyFont="1" applyBorder="1" applyAlignment="1">
      <alignment horizontal="center" vertical="center" wrapText="1"/>
    </xf>
    <xf numFmtId="0" fontId="57" fillId="0" borderId="10" xfId="3" applyFont="1" applyBorder="1" applyAlignment="1">
      <alignment horizontal="center" vertical="center"/>
    </xf>
    <xf numFmtId="0" fontId="57" fillId="0" borderId="10" xfId="3" applyFont="1" applyBorder="1" applyAlignment="1">
      <alignment vertical="center" wrapText="1"/>
    </xf>
    <xf numFmtId="9" fontId="57" fillId="0" borderId="10" xfId="3" applyNumberFormat="1" applyFont="1" applyBorder="1" applyAlignment="1">
      <alignment horizontal="center" vertical="center" wrapText="1"/>
    </xf>
    <xf numFmtId="0" fontId="51" fillId="0" borderId="10" xfId="3" applyFont="1" applyBorder="1" applyAlignment="1">
      <alignment horizontal="center" vertical="center" wrapText="1"/>
    </xf>
    <xf numFmtId="0" fontId="9" fillId="0" borderId="19" xfId="3" applyBorder="1" applyAlignment="1">
      <alignment horizontal="center" vertical="center" wrapText="1"/>
    </xf>
    <xf numFmtId="0" fontId="57" fillId="10" borderId="10" xfId="3" applyFont="1" applyFill="1" applyBorder="1" applyAlignment="1">
      <alignment horizontal="center" vertical="center" wrapText="1"/>
    </xf>
    <xf numFmtId="14" fontId="9" fillId="10" borderId="10" xfId="3" applyNumberFormat="1" applyFill="1" applyBorder="1" applyAlignment="1">
      <alignment horizontal="center" vertical="center" wrapText="1"/>
    </xf>
    <xf numFmtId="14" fontId="9" fillId="10" borderId="10" xfId="3" applyNumberFormat="1" applyFill="1" applyBorder="1" applyAlignment="1">
      <alignment vertical="center" wrapText="1"/>
    </xf>
    <xf numFmtId="0" fontId="9" fillId="10" borderId="10" xfId="3" applyFill="1" applyBorder="1" applyAlignment="1">
      <alignment horizontal="center" vertical="center" wrapText="1"/>
    </xf>
    <xf numFmtId="0" fontId="31" fillId="0" borderId="15" xfId="3" applyFont="1" applyBorder="1" applyAlignment="1">
      <alignment vertical="center" wrapText="1"/>
    </xf>
    <xf numFmtId="0" fontId="9" fillId="13" borderId="15" xfId="3" applyFill="1" applyBorder="1" applyAlignment="1">
      <alignment vertical="center" wrapText="1"/>
    </xf>
    <xf numFmtId="0" fontId="57" fillId="0" borderId="15" xfId="3" applyFont="1" applyBorder="1" applyAlignment="1">
      <alignment vertical="center"/>
    </xf>
    <xf numFmtId="0" fontId="9" fillId="0" borderId="15" xfId="3" applyBorder="1" applyAlignment="1">
      <alignment vertical="center" wrapText="1"/>
    </xf>
    <xf numFmtId="0" fontId="38" fillId="0" borderId="15" xfId="3" applyFont="1" applyBorder="1" applyAlignment="1">
      <alignment vertical="center" wrapText="1"/>
    </xf>
    <xf numFmtId="0" fontId="57" fillId="0" borderId="15" xfId="3" applyFont="1" applyBorder="1" applyAlignment="1">
      <alignment vertical="center" wrapText="1"/>
    </xf>
    <xf numFmtId="9" fontId="38" fillId="0" borderId="15" xfId="3" applyNumberFormat="1" applyFont="1" applyBorder="1" applyAlignment="1">
      <alignment horizontal="center" vertical="center" wrapText="1"/>
    </xf>
    <xf numFmtId="0" fontId="51" fillId="0" borderId="15" xfId="3" applyFont="1" applyBorder="1" applyAlignment="1">
      <alignment vertical="center" wrapText="1"/>
    </xf>
    <xf numFmtId="14" fontId="9" fillId="0" borderId="15" xfId="3" applyNumberFormat="1" applyBorder="1" applyAlignment="1">
      <alignment horizontal="center" vertical="center" wrapText="1"/>
    </xf>
    <xf numFmtId="0" fontId="9" fillId="13" borderId="10" xfId="3" applyFill="1" applyBorder="1" applyAlignment="1">
      <alignment vertical="center" wrapText="1"/>
    </xf>
    <xf numFmtId="0" fontId="57" fillId="0" borderId="10" xfId="3" applyFont="1" applyBorder="1" applyAlignment="1">
      <alignment vertical="center"/>
    </xf>
    <xf numFmtId="9" fontId="38" fillId="0" borderId="10" xfId="3" applyNumberFormat="1" applyFont="1" applyBorder="1" applyAlignment="1">
      <alignment vertical="center" wrapText="1"/>
    </xf>
    <xf numFmtId="0" fontId="51" fillId="0" borderId="10" xfId="3" applyFont="1" applyBorder="1" applyAlignment="1">
      <alignment vertical="center" wrapText="1"/>
    </xf>
    <xf numFmtId="0" fontId="9" fillId="14" borderId="10" xfId="3" applyFill="1" applyBorder="1" applyAlignment="1">
      <alignment vertical="center" wrapText="1"/>
    </xf>
    <xf numFmtId="0" fontId="9" fillId="14" borderId="15" xfId="3" applyFill="1" applyBorder="1" applyAlignment="1">
      <alignment horizontal="center" vertical="center" wrapText="1"/>
    </xf>
    <xf numFmtId="0" fontId="57" fillId="0" borderId="15" xfId="3" applyFont="1" applyBorder="1" applyAlignment="1">
      <alignment horizontal="center" vertical="center"/>
    </xf>
    <xf numFmtId="0" fontId="38" fillId="0" borderId="15" xfId="3" applyFont="1" applyBorder="1" applyAlignment="1">
      <alignment horizontal="center" vertical="center" wrapText="1"/>
    </xf>
    <xf numFmtId="0" fontId="57" fillId="0" borderId="15" xfId="3" applyFont="1" applyBorder="1" applyAlignment="1">
      <alignment horizontal="center" vertical="center" wrapText="1"/>
    </xf>
    <xf numFmtId="9" fontId="57" fillId="0" borderId="15" xfId="3" applyNumberFormat="1" applyFont="1" applyBorder="1" applyAlignment="1">
      <alignment horizontal="center" vertical="center" wrapText="1"/>
    </xf>
    <xf numFmtId="0" fontId="51" fillId="0" borderId="15" xfId="3" applyFont="1" applyBorder="1" applyAlignment="1">
      <alignment horizontal="center" vertical="center" wrapText="1"/>
    </xf>
    <xf numFmtId="0" fontId="9" fillId="14" borderId="10" xfId="3" applyFill="1" applyBorder="1" applyAlignment="1">
      <alignment horizontal="center" vertical="center" wrapText="1"/>
    </xf>
    <xf numFmtId="0" fontId="9" fillId="13" borderId="10" xfId="3" applyFill="1" applyBorder="1" applyAlignment="1">
      <alignment horizontal="center" vertical="center" wrapText="1"/>
    </xf>
    <xf numFmtId="0" fontId="31" fillId="0" borderId="19" xfId="3" applyFont="1" applyBorder="1" applyAlignment="1">
      <alignment horizontal="center" vertical="center" wrapText="1"/>
    </xf>
    <xf numFmtId="0" fontId="9" fillId="14" borderId="19" xfId="3" applyFill="1" applyBorder="1" applyAlignment="1">
      <alignment horizontal="center" vertical="center" wrapText="1"/>
    </xf>
    <xf numFmtId="0" fontId="57" fillId="0" borderId="19" xfId="3" applyFont="1" applyBorder="1" applyAlignment="1">
      <alignment horizontal="center" vertical="center"/>
    </xf>
    <xf numFmtId="0" fontId="57" fillId="0" borderId="19" xfId="3" applyFont="1" applyBorder="1" applyAlignment="1">
      <alignment horizontal="center" vertical="center" wrapText="1"/>
    </xf>
    <xf numFmtId="9" fontId="57" fillId="0" borderId="19" xfId="3" applyNumberFormat="1" applyFont="1" applyBorder="1" applyAlignment="1">
      <alignment horizontal="center" vertical="center" wrapText="1"/>
    </xf>
    <xf numFmtId="0" fontId="51" fillId="0" borderId="19" xfId="3" applyFont="1" applyBorder="1" applyAlignment="1">
      <alignment horizontal="center" vertical="center" wrapText="1"/>
    </xf>
    <xf numFmtId="10" fontId="38" fillId="15" borderId="10" xfId="3" applyNumberFormat="1" applyFont="1" applyFill="1" applyBorder="1" applyAlignment="1">
      <alignment horizontal="center" vertical="center" wrapText="1"/>
    </xf>
    <xf numFmtId="0" fontId="38" fillId="0" borderId="10" xfId="5" applyFont="1" applyFill="1" applyBorder="1" applyAlignment="1">
      <alignment horizontal="center" vertical="center" wrapText="1"/>
    </xf>
    <xf numFmtId="9" fontId="38" fillId="15" borderId="10" xfId="3" applyNumberFormat="1" applyFont="1" applyFill="1" applyBorder="1" applyAlignment="1">
      <alignment horizontal="center" vertical="center" wrapText="1"/>
    </xf>
    <xf numFmtId="0" fontId="38" fillId="0" borderId="10" xfId="5" applyFont="1" applyFill="1" applyBorder="1" applyAlignment="1">
      <alignment horizontal="left" vertical="center" wrapText="1"/>
    </xf>
    <xf numFmtId="49" fontId="38" fillId="15" borderId="10" xfId="3" applyNumberFormat="1" applyFont="1" applyFill="1" applyBorder="1" applyAlignment="1">
      <alignment horizontal="center" vertical="center" wrapText="1"/>
    </xf>
    <xf numFmtId="9" fontId="38" fillId="0" borderId="10" xfId="3" applyNumberFormat="1" applyFont="1" applyBorder="1" applyAlignment="1">
      <alignment horizontal="center" vertical="center" wrapText="1"/>
    </xf>
    <xf numFmtId="9" fontId="57" fillId="0" borderId="10" xfId="3" applyNumberFormat="1" applyFont="1" applyBorder="1" applyAlignment="1">
      <alignment horizontal="center" vertical="center"/>
    </xf>
    <xf numFmtId="0" fontId="38" fillId="10" borderId="15" xfId="3" applyFont="1" applyFill="1" applyBorder="1" applyAlignment="1">
      <alignment horizontal="center" vertical="center" wrapText="1"/>
    </xf>
    <xf numFmtId="167" fontId="24" fillId="0" borderId="3" xfId="3" applyNumberFormat="1" applyFont="1" applyBorder="1" applyAlignment="1">
      <alignment horizontal="center" vertical="center" wrapText="1"/>
    </xf>
    <xf numFmtId="0" fontId="38" fillId="0" borderId="10" xfId="3" applyFont="1" applyBorder="1" applyAlignment="1">
      <alignment horizontal="center" vertical="top" wrapText="1"/>
    </xf>
    <xf numFmtId="0" fontId="24" fillId="0" borderId="24" xfId="3" applyFont="1" applyBorder="1" applyAlignment="1">
      <alignment horizontal="center" vertical="center" wrapText="1"/>
    </xf>
    <xf numFmtId="9" fontId="38" fillId="0" borderId="10" xfId="6" applyFont="1" applyFill="1" applyBorder="1" applyAlignment="1">
      <alignment horizontal="center" vertical="center" wrapText="1"/>
    </xf>
    <xf numFmtId="49" fontId="24" fillId="0" borderId="10" xfId="3" applyNumberFormat="1" applyFont="1" applyBorder="1" applyAlignment="1">
      <alignment horizontal="center" vertical="center" wrapText="1"/>
    </xf>
    <xf numFmtId="0" fontId="9" fillId="14" borderId="10" xfId="3" applyFill="1" applyBorder="1" applyAlignment="1">
      <alignment wrapText="1"/>
    </xf>
    <xf numFmtId="0" fontId="9" fillId="0" borderId="10" xfId="3" applyBorder="1"/>
    <xf numFmtId="10" fontId="38" fillId="0" borderId="10" xfId="3" applyNumberFormat="1" applyFont="1" applyBorder="1" applyAlignment="1">
      <alignment horizontal="center" vertical="center" wrapText="1"/>
    </xf>
    <xf numFmtId="9" fontId="55" fillId="0" borderId="19" xfId="3" applyNumberFormat="1" applyFont="1" applyBorder="1" applyAlignment="1">
      <alignment horizontal="center" vertical="center" wrapText="1"/>
    </xf>
    <xf numFmtId="10" fontId="38" fillId="0" borderId="19" xfId="3" applyNumberFormat="1" applyFont="1" applyBorder="1" applyAlignment="1">
      <alignment horizontal="center" vertical="center" wrapText="1"/>
    </xf>
    <xf numFmtId="0" fontId="38" fillId="0" borderId="19" xfId="3" applyFont="1" applyBorder="1" applyAlignment="1">
      <alignment horizontal="center" vertical="center" wrapText="1"/>
    </xf>
    <xf numFmtId="10" fontId="38" fillId="0" borderId="10" xfId="6" applyNumberFormat="1" applyFont="1" applyFill="1" applyBorder="1" applyAlignment="1" applyProtection="1">
      <alignment horizontal="center" vertical="center" wrapText="1"/>
    </xf>
    <xf numFmtId="168" fontId="55" fillId="0" borderId="19" xfId="3" applyNumberFormat="1" applyFont="1" applyBorder="1" applyAlignment="1">
      <alignment horizontal="center" vertical="center" wrapText="1"/>
    </xf>
    <xf numFmtId="168" fontId="38" fillId="0" borderId="10" xfId="6" applyNumberFormat="1" applyFont="1" applyFill="1" applyBorder="1" applyAlignment="1" applyProtection="1">
      <alignment horizontal="center" vertical="center" wrapText="1"/>
    </xf>
    <xf numFmtId="9" fontId="38" fillId="0" borderId="19" xfId="3" applyNumberFormat="1" applyFont="1" applyBorder="1" applyAlignment="1">
      <alignment horizontal="center" vertical="center" wrapText="1"/>
    </xf>
    <xf numFmtId="9" fontId="38" fillId="0" borderId="10" xfId="6" applyFont="1" applyFill="1" applyBorder="1" applyAlignment="1" applyProtection="1">
      <alignment horizontal="center" vertical="center" wrapText="1"/>
    </xf>
    <xf numFmtId="16" fontId="55" fillId="0" borderId="10" xfId="3" applyNumberFormat="1" applyFont="1" applyBorder="1" applyAlignment="1">
      <alignment horizontal="center" vertical="center" wrapText="1"/>
    </xf>
    <xf numFmtId="0" fontId="55" fillId="0" borderId="10" xfId="3" applyFont="1" applyBorder="1" applyAlignment="1">
      <alignment horizontal="center" vertical="center" wrapText="1"/>
    </xf>
    <xf numFmtId="49" fontId="38" fillId="0" borderId="10" xfId="3" applyNumberFormat="1" applyFont="1" applyBorder="1" applyAlignment="1">
      <alignment horizontal="center" vertical="center" wrapText="1"/>
    </xf>
    <xf numFmtId="0" fontId="38" fillId="0" borderId="15" xfId="3" applyFont="1" applyBorder="1" applyAlignment="1">
      <alignment horizontal="left" vertical="center" wrapText="1"/>
    </xf>
    <xf numFmtId="9" fontId="9" fillId="0" borderId="10" xfId="3" applyNumberFormat="1" applyBorder="1" applyAlignment="1">
      <alignment horizontal="center" vertical="center"/>
    </xf>
    <xf numFmtId="0" fontId="9" fillId="0" borderId="8" xfId="3" applyAlignment="1">
      <alignment horizontal="center" vertical="center" wrapText="1"/>
    </xf>
    <xf numFmtId="0" fontId="9" fillId="0" borderId="8" xfId="3" applyAlignment="1">
      <alignment vertical="center" wrapText="1"/>
    </xf>
    <xf numFmtId="0" fontId="57" fillId="0" borderId="8" xfId="3" applyFont="1" applyAlignment="1">
      <alignment horizontal="center" vertical="center"/>
    </xf>
    <xf numFmtId="0" fontId="38" fillId="0" borderId="8" xfId="3" applyFont="1" applyAlignment="1">
      <alignment horizontal="left" vertical="center" wrapText="1"/>
    </xf>
    <xf numFmtId="0" fontId="38" fillId="0" borderId="8" xfId="3" applyFont="1" applyAlignment="1">
      <alignment horizontal="center" vertical="center" wrapText="1"/>
    </xf>
    <xf numFmtId="0" fontId="9" fillId="0" borderId="8" xfId="3" applyAlignment="1">
      <alignment horizontal="center" vertical="center"/>
    </xf>
    <xf numFmtId="0" fontId="9" fillId="0" borderId="8" xfId="3" applyAlignment="1">
      <alignment horizontal="center" wrapText="1"/>
    </xf>
    <xf numFmtId="0" fontId="9" fillId="0" borderId="8" xfId="3" applyAlignment="1">
      <alignment horizontal="left" vertical="center" wrapText="1"/>
    </xf>
    <xf numFmtId="0" fontId="31" fillId="0" borderId="8" xfId="3" applyFont="1" applyAlignment="1">
      <alignment vertical="center" wrapText="1"/>
    </xf>
    <xf numFmtId="14" fontId="9" fillId="0" borderId="8" xfId="3" applyNumberFormat="1" applyAlignment="1">
      <alignment horizontal="center" vertical="center" wrapText="1"/>
    </xf>
    <xf numFmtId="0" fontId="9" fillId="10" borderId="8" xfId="3" applyFill="1" applyAlignment="1">
      <alignment horizontal="center" vertical="center" wrapText="1"/>
    </xf>
    <xf numFmtId="0" fontId="31" fillId="0" borderId="15" xfId="3" applyFont="1" applyBorder="1" applyAlignment="1">
      <alignment horizontal="center" vertical="center" wrapText="1"/>
    </xf>
    <xf numFmtId="0" fontId="55" fillId="0" borderId="10" xfId="3" applyFont="1" applyBorder="1" applyAlignment="1">
      <alignment horizontal="center" vertical="center"/>
    </xf>
    <xf numFmtId="0" fontId="31" fillId="0" borderId="8" xfId="3" applyFont="1" applyAlignment="1">
      <alignment horizontal="center" vertical="center" wrapText="1"/>
    </xf>
    <xf numFmtId="14" fontId="9" fillId="17" borderId="15" xfId="3" applyNumberFormat="1" applyFill="1" applyBorder="1" applyAlignment="1">
      <alignment horizontal="center" vertical="center" wrapText="1"/>
    </xf>
    <xf numFmtId="14" fontId="9" fillId="17" borderId="10" xfId="3" applyNumberFormat="1" applyFill="1" applyBorder="1" applyAlignment="1">
      <alignment horizontal="center" vertical="center" wrapText="1"/>
    </xf>
    <xf numFmtId="0" fontId="9" fillId="16" borderId="10" xfId="3" applyFill="1" applyBorder="1" applyAlignment="1">
      <alignment vertical="center" wrapText="1"/>
    </xf>
    <xf numFmtId="0" fontId="31" fillId="0" borderId="30" xfId="3" applyFont="1" applyBorder="1" applyAlignment="1">
      <alignment vertical="center" wrapText="1"/>
    </xf>
    <xf numFmtId="0" fontId="9" fillId="0" borderId="19" xfId="3" applyBorder="1" applyAlignment="1">
      <alignment vertical="center" wrapText="1"/>
    </xf>
    <xf numFmtId="0" fontId="38" fillId="0" borderId="19" xfId="3" applyFont="1" applyBorder="1" applyAlignment="1">
      <alignment horizontal="left" vertical="center" wrapText="1"/>
    </xf>
    <xf numFmtId="0" fontId="9" fillId="0" borderId="19" xfId="3" applyBorder="1" applyAlignment="1">
      <alignment horizontal="center" vertical="center"/>
    </xf>
    <xf numFmtId="0" fontId="9" fillId="0" borderId="19" xfId="3" applyBorder="1" applyAlignment="1">
      <alignment horizontal="center" wrapText="1"/>
    </xf>
    <xf numFmtId="0" fontId="9" fillId="0" borderId="19" xfId="3" applyBorder="1" applyAlignment="1">
      <alignment horizontal="left" vertical="center" wrapText="1"/>
    </xf>
    <xf numFmtId="0" fontId="9" fillId="0" borderId="19" xfId="3" applyBorder="1"/>
    <xf numFmtId="0" fontId="9" fillId="10" borderId="19" xfId="3" applyFill="1" applyBorder="1" applyAlignment="1">
      <alignment horizontal="center" vertical="center" wrapText="1"/>
    </xf>
    <xf numFmtId="0" fontId="8" fillId="0" borderId="10" xfId="3" applyFont="1" applyBorder="1" applyAlignment="1">
      <alignment horizontal="center" vertical="center" wrapText="1"/>
    </xf>
    <xf numFmtId="0" fontId="38" fillId="10" borderId="27" xfId="3" applyFont="1" applyFill="1" applyBorder="1" applyAlignment="1">
      <alignment vertical="center" wrapText="1"/>
    </xf>
    <xf numFmtId="14" fontId="9" fillId="0" borderId="24" xfId="3" applyNumberFormat="1" applyBorder="1" applyAlignment="1">
      <alignment horizontal="center" vertical="center" wrapText="1"/>
    </xf>
    <xf numFmtId="0" fontId="9" fillId="0" borderId="10" xfId="3" applyBorder="1" applyAlignment="1" applyProtection="1">
      <alignment vertical="center" wrapText="1"/>
      <protection hidden="1"/>
    </xf>
    <xf numFmtId="0" fontId="56" fillId="12" borderId="10" xfId="3" applyFont="1" applyFill="1" applyBorder="1" applyAlignment="1">
      <alignment horizontal="left" vertical="center" wrapText="1"/>
    </xf>
    <xf numFmtId="0" fontId="7" fillId="0" borderId="10" xfId="3" applyFont="1" applyBorder="1" applyAlignment="1">
      <alignment horizontal="justify" vertical="center" wrapText="1"/>
    </xf>
    <xf numFmtId="0" fontId="7" fillId="0" borderId="10" xfId="3" applyFont="1" applyBorder="1" applyAlignment="1">
      <alignment horizontal="center" vertical="center" wrapText="1"/>
    </xf>
    <xf numFmtId="14" fontId="7" fillId="0" borderId="10" xfId="3" applyNumberFormat="1" applyFont="1" applyBorder="1" applyAlignment="1">
      <alignment horizontal="center" vertical="center" wrapText="1"/>
    </xf>
    <xf numFmtId="0" fontId="7" fillId="0" borderId="10" xfId="3" applyFont="1" applyBorder="1" applyAlignment="1">
      <alignment vertical="center" wrapText="1"/>
    </xf>
    <xf numFmtId="0" fontId="7" fillId="0" borderId="10" xfId="3" applyFont="1" applyBorder="1" applyAlignment="1">
      <alignment horizontal="left" vertical="center" wrapText="1"/>
    </xf>
    <xf numFmtId="0" fontId="7" fillId="0" borderId="14" xfId="3" applyFont="1" applyBorder="1" applyAlignment="1">
      <alignment horizontal="justify" vertical="center"/>
    </xf>
    <xf numFmtId="0" fontId="6" fillId="0" borderId="10" xfId="3" applyFont="1" applyBorder="1" applyAlignment="1">
      <alignment vertical="center" wrapText="1"/>
    </xf>
    <xf numFmtId="0" fontId="6" fillId="0" borderId="10" xfId="3" applyFont="1" applyBorder="1" applyAlignment="1">
      <alignment horizontal="center" vertical="center" wrapText="1"/>
    </xf>
    <xf numFmtId="0" fontId="5" fillId="14" borderId="10" xfId="3" applyFont="1" applyFill="1" applyBorder="1" applyAlignment="1">
      <alignment vertical="center" wrapText="1"/>
    </xf>
    <xf numFmtId="0" fontId="57" fillId="0" borderId="10" xfId="3" applyFont="1" applyBorder="1" applyAlignment="1">
      <alignment horizontal="left" vertical="center" wrapText="1"/>
    </xf>
    <xf numFmtId="0" fontId="57" fillId="10" borderId="10" xfId="3" applyFont="1" applyFill="1" applyBorder="1" applyAlignment="1">
      <alignment horizontal="left" vertical="center" wrapText="1"/>
    </xf>
    <xf numFmtId="0" fontId="4" fillId="0" borderId="10" xfId="3" applyFont="1" applyBorder="1" applyAlignment="1">
      <alignment horizontal="justify" vertical="center" wrapText="1"/>
    </xf>
    <xf numFmtId="0" fontId="4" fillId="0" borderId="26" xfId="3" applyFont="1" applyBorder="1" applyAlignment="1">
      <alignment horizontal="center" vertical="center" wrapText="1"/>
    </xf>
    <xf numFmtId="0" fontId="3" fillId="0" borderId="10" xfId="0" applyFont="1" applyBorder="1" applyAlignment="1">
      <alignment vertical="center" wrapText="1"/>
    </xf>
    <xf numFmtId="0" fontId="24" fillId="0" borderId="10" xfId="0" applyFont="1" applyBorder="1" applyAlignment="1">
      <alignment horizontal="center" vertical="center" wrapText="1"/>
    </xf>
    <xf numFmtId="0" fontId="2" fillId="0" borderId="10" xfId="3" applyFont="1" applyBorder="1" applyAlignment="1">
      <alignment horizontal="center" vertical="center" wrapText="1"/>
    </xf>
    <xf numFmtId="0" fontId="2" fillId="0" borderId="10" xfId="0" applyFont="1" applyBorder="1" applyAlignment="1" applyProtection="1">
      <alignment horizontal="left" vertical="center" wrapText="1"/>
      <protection hidden="1"/>
    </xf>
    <xf numFmtId="0" fontId="2" fillId="0" borderId="10" xfId="0" applyFont="1" applyBorder="1" applyAlignment="1">
      <alignment horizontal="center" vertical="center" wrapText="1"/>
    </xf>
    <xf numFmtId="0" fontId="1" fillId="16" borderId="10" xfId="3" applyFont="1" applyFill="1" applyBorder="1" applyAlignment="1">
      <alignment vertical="center" wrapText="1"/>
    </xf>
    <xf numFmtId="0" fontId="31" fillId="0" borderId="0" xfId="0" applyFont="1" applyAlignment="1">
      <alignment horizontal="center" vertical="center" wrapText="1"/>
    </xf>
    <xf numFmtId="0" fontId="31" fillId="0" borderId="11" xfId="0" applyFont="1" applyBorder="1" applyAlignment="1">
      <alignment horizontal="center" vertical="center" wrapText="1"/>
    </xf>
    <xf numFmtId="0" fontId="0" fillId="0" borderId="10" xfId="0" applyBorder="1" applyAlignment="1">
      <alignment horizontal="center"/>
    </xf>
    <xf numFmtId="0" fontId="31" fillId="0" borderId="10" xfId="0" applyFont="1" applyBorder="1" applyAlignment="1">
      <alignment horizontal="center" vertical="center"/>
    </xf>
    <xf numFmtId="0" fontId="0" fillId="0" borderId="15" xfId="0" applyBorder="1" applyAlignment="1">
      <alignment horizontal="center" vertical="center"/>
    </xf>
    <xf numFmtId="0" fontId="0" fillId="0" borderId="19" xfId="0" applyBorder="1" applyAlignment="1">
      <alignment horizontal="center" vertical="center"/>
    </xf>
    <xf numFmtId="0" fontId="0" fillId="0" borderId="15" xfId="0" applyBorder="1" applyAlignment="1">
      <alignment horizontal="center" vertical="center" wrapText="1"/>
    </xf>
    <xf numFmtId="0" fontId="0" fillId="0" borderId="19" xfId="0" applyBorder="1" applyAlignment="1">
      <alignment horizontal="center" vertical="center" wrapText="1"/>
    </xf>
    <xf numFmtId="165" fontId="22" fillId="0" borderId="15" xfId="0" applyNumberFormat="1" applyFont="1" applyBorder="1" applyAlignment="1">
      <alignment horizontal="center" vertical="center" wrapText="1"/>
    </xf>
    <xf numFmtId="165" fontId="22" fillId="0" borderId="19" xfId="0" applyNumberFormat="1" applyFont="1" applyBorder="1" applyAlignment="1">
      <alignment horizontal="center" vertical="center" wrapText="1"/>
    </xf>
    <xf numFmtId="0" fontId="22" fillId="0" borderId="15" xfId="0" applyFont="1" applyBorder="1" applyAlignment="1">
      <alignment horizontal="center" vertical="center" wrapText="1"/>
    </xf>
    <xf numFmtId="0" fontId="22" fillId="0" borderId="19" xfId="0" applyFont="1" applyBorder="1" applyAlignment="1">
      <alignment horizontal="center" vertical="center" wrapText="1"/>
    </xf>
    <xf numFmtId="0" fontId="28" fillId="0" borderId="8" xfId="0" applyFont="1" applyBorder="1" applyAlignment="1">
      <alignment horizontal="center" vertical="center" wrapText="1"/>
    </xf>
    <xf numFmtId="0" fontId="28" fillId="0" borderId="12" xfId="0" applyFont="1" applyBorder="1" applyAlignment="1">
      <alignment horizontal="center" vertical="center" wrapText="1"/>
    </xf>
    <xf numFmtId="0" fontId="28" fillId="0" borderId="13" xfId="0" applyFont="1" applyBorder="1" applyAlignment="1">
      <alignment horizontal="center" vertical="center" wrapText="1"/>
    </xf>
    <xf numFmtId="0" fontId="28" fillId="0" borderId="14" xfId="0" applyFont="1" applyBorder="1" applyAlignment="1">
      <alignment horizontal="center" vertical="center" wrapText="1"/>
    </xf>
    <xf numFmtId="0" fontId="29" fillId="0" borderId="12" xfId="0" applyFont="1" applyBorder="1" applyAlignment="1">
      <alignment horizontal="center" vertical="center" wrapText="1"/>
    </xf>
    <xf numFmtId="0" fontId="29" fillId="0" borderId="13" xfId="0" applyFont="1" applyBorder="1" applyAlignment="1">
      <alignment horizontal="center" vertical="center" wrapText="1"/>
    </xf>
    <xf numFmtId="0" fontId="29" fillId="0" borderId="14" xfId="0" applyFont="1" applyBorder="1" applyAlignment="1">
      <alignment horizontal="center" vertical="center" wrapText="1"/>
    </xf>
    <xf numFmtId="0" fontId="33" fillId="0" borderId="10" xfId="0" applyFont="1" applyBorder="1" applyAlignment="1">
      <alignment horizontal="center"/>
    </xf>
    <xf numFmtId="0" fontId="32" fillId="0" borderId="10" xfId="0" applyFont="1" applyBorder="1" applyAlignment="1">
      <alignment horizontal="center"/>
    </xf>
    <xf numFmtId="0" fontId="29" fillId="0" borderId="3" xfId="0" applyFont="1" applyBorder="1" applyAlignment="1">
      <alignment horizontal="center" vertical="center" wrapText="1"/>
    </xf>
    <xf numFmtId="0" fontId="24" fillId="0" borderId="4" xfId="0" applyFont="1" applyBorder="1"/>
    <xf numFmtId="0" fontId="24" fillId="0" borderId="9" xfId="0" applyFont="1" applyBorder="1"/>
    <xf numFmtId="0" fontId="28" fillId="0" borderId="3" xfId="0" applyFont="1" applyBorder="1" applyAlignment="1">
      <alignment horizontal="center" vertical="center" wrapText="1"/>
    </xf>
    <xf numFmtId="0" fontId="0" fillId="0" borderId="15" xfId="0" applyBorder="1" applyAlignment="1">
      <alignment horizontal="left" vertical="center" wrapText="1"/>
    </xf>
    <xf numFmtId="0" fontId="0" fillId="0" borderId="19" xfId="0" applyBorder="1" applyAlignment="1">
      <alignment horizontal="left" vertical="center" wrapText="1"/>
    </xf>
    <xf numFmtId="0" fontId="0" fillId="0" borderId="10" xfId="0" applyBorder="1" applyAlignment="1">
      <alignment horizontal="center" vertical="center" wrapText="1"/>
    </xf>
    <xf numFmtId="0" fontId="12" fillId="0" borderId="15" xfId="0" applyFont="1" applyBorder="1" applyAlignment="1">
      <alignment horizontal="left" vertical="center" wrapText="1"/>
    </xf>
    <xf numFmtId="0" fontId="0" fillId="0" borderId="20" xfId="0" applyBorder="1" applyAlignment="1">
      <alignment horizontal="center" vertical="center"/>
    </xf>
    <xf numFmtId="0" fontId="0" fillId="0" borderId="20" xfId="0" applyBorder="1" applyAlignment="1">
      <alignment horizontal="left" vertical="center" wrapText="1"/>
    </xf>
    <xf numFmtId="0" fontId="35" fillId="5" borderId="12" xfId="1" applyFont="1" applyFill="1" applyBorder="1" applyAlignment="1">
      <alignment horizontal="center" vertical="center" wrapText="1"/>
    </xf>
    <xf numFmtId="0" fontId="35" fillId="5" borderId="13" xfId="1" applyFont="1" applyFill="1" applyBorder="1" applyAlignment="1">
      <alignment horizontal="center" vertical="center" wrapText="1"/>
    </xf>
    <xf numFmtId="0" fontId="35" fillId="5" borderId="14" xfId="1" applyFont="1" applyFill="1" applyBorder="1" applyAlignment="1">
      <alignment horizontal="center" vertical="center" wrapText="1"/>
    </xf>
    <xf numFmtId="0" fontId="35" fillId="4" borderId="12" xfId="1" applyFont="1" applyFill="1" applyBorder="1" applyAlignment="1">
      <alignment horizontal="left" vertical="center" wrapText="1"/>
    </xf>
    <xf numFmtId="0" fontId="35" fillId="4" borderId="13" xfId="1" applyFont="1" applyFill="1" applyBorder="1" applyAlignment="1">
      <alignment horizontal="left" vertical="center" wrapText="1"/>
    </xf>
    <xf numFmtId="0" fontId="35" fillId="4" borderId="14" xfId="1" applyFont="1" applyFill="1" applyBorder="1" applyAlignment="1">
      <alignment horizontal="left" vertical="center" wrapText="1"/>
    </xf>
    <xf numFmtId="0" fontId="22" fillId="0" borderId="1" xfId="0" applyFont="1" applyBorder="1" applyAlignment="1">
      <alignment horizontal="center" vertical="center"/>
    </xf>
    <xf numFmtId="0" fontId="22" fillId="0" borderId="2" xfId="0" applyFont="1" applyBorder="1" applyAlignment="1">
      <alignment horizontal="center" vertical="center"/>
    </xf>
    <xf numFmtId="0" fontId="22" fillId="0" borderId="5" xfId="0" applyFont="1" applyBorder="1" applyAlignment="1">
      <alignment horizontal="center" vertical="center"/>
    </xf>
    <xf numFmtId="0" fontId="22" fillId="0" borderId="8" xfId="0" applyFont="1" applyBorder="1" applyAlignment="1">
      <alignment horizontal="center" vertical="center"/>
    </xf>
    <xf numFmtId="0" fontId="22" fillId="0" borderId="6" xfId="0" applyFont="1" applyBorder="1" applyAlignment="1">
      <alignment horizontal="center" vertical="center"/>
    </xf>
    <xf numFmtId="0" fontId="22" fillId="0" borderId="7" xfId="0" applyFont="1" applyBorder="1" applyAlignment="1">
      <alignment horizontal="center" vertical="center"/>
    </xf>
    <xf numFmtId="0" fontId="26" fillId="0" borderId="10" xfId="0" applyFont="1" applyBorder="1" applyAlignment="1">
      <alignment horizontal="left" vertical="center" wrapText="1"/>
    </xf>
    <xf numFmtId="0" fontId="30" fillId="0" borderId="10" xfId="0" applyFont="1" applyBorder="1" applyAlignment="1">
      <alignment horizontal="left" vertical="center" wrapText="1"/>
    </xf>
    <xf numFmtId="0" fontId="26" fillId="0" borderId="10" xfId="0" applyFont="1" applyBorder="1" applyAlignment="1">
      <alignment horizontal="left" vertical="center"/>
    </xf>
    <xf numFmtId="0" fontId="36" fillId="0" borderId="10" xfId="0" applyFont="1" applyBorder="1" applyAlignment="1">
      <alignment horizontal="center" vertical="center"/>
    </xf>
    <xf numFmtId="0" fontId="0" fillId="0" borderId="20" xfId="0" applyBorder="1" applyAlignment="1">
      <alignment horizontal="center" vertical="center" wrapText="1"/>
    </xf>
    <xf numFmtId="0" fontId="20" fillId="0" borderId="15" xfId="0" applyFont="1" applyBorder="1" applyAlignment="1">
      <alignment horizontal="left" vertical="center" wrapText="1"/>
    </xf>
    <xf numFmtId="0" fontId="18" fillId="0" borderId="15" xfId="0" applyFont="1" applyBorder="1" applyAlignment="1">
      <alignment horizontal="center" vertical="center" wrapText="1"/>
    </xf>
    <xf numFmtId="0" fontId="18" fillId="0" borderId="19" xfId="0" applyFont="1" applyBorder="1" applyAlignment="1">
      <alignment horizontal="center" vertical="center" wrapText="1"/>
    </xf>
    <xf numFmtId="0" fontId="0" fillId="0" borderId="10" xfId="0" applyBorder="1" applyAlignment="1">
      <alignment horizontal="center" vertical="center"/>
    </xf>
    <xf numFmtId="0" fontId="18" fillId="0" borderId="15" xfId="0" applyFont="1" applyBorder="1" applyAlignment="1">
      <alignment horizontal="left" vertical="center" wrapText="1"/>
    </xf>
    <xf numFmtId="0" fontId="13" fillId="0" borderId="10" xfId="0" applyFont="1" applyBorder="1" applyAlignment="1">
      <alignment horizontal="left" vertical="center" wrapText="1"/>
    </xf>
    <xf numFmtId="0" fontId="0" fillId="0" borderId="10" xfId="0" applyBorder="1" applyAlignment="1">
      <alignment horizontal="left" vertical="center" wrapText="1"/>
    </xf>
    <xf numFmtId="0" fontId="29" fillId="0" borderId="3" xfId="3" applyFont="1" applyBorder="1" applyAlignment="1">
      <alignment horizontal="center" vertical="center" wrapText="1"/>
    </xf>
    <xf numFmtId="0" fontId="24" fillId="0" borderId="9" xfId="3" applyFont="1" applyBorder="1"/>
    <xf numFmtId="0" fontId="32" fillId="0" borderId="10" xfId="3" applyFont="1" applyBorder="1" applyAlignment="1">
      <alignment horizontal="center"/>
    </xf>
    <xf numFmtId="0" fontId="29" fillId="0" borderId="12" xfId="3" applyFont="1" applyBorder="1" applyAlignment="1">
      <alignment horizontal="center" vertical="center" wrapText="1"/>
    </xf>
    <xf numFmtId="0" fontId="29" fillId="0" borderId="13" xfId="3" applyFont="1" applyBorder="1" applyAlignment="1">
      <alignment horizontal="center" vertical="center" wrapText="1"/>
    </xf>
    <xf numFmtId="0" fontId="29" fillId="0" borderId="14" xfId="3" applyFont="1" applyBorder="1" applyAlignment="1">
      <alignment horizontal="center" vertical="center" wrapText="1"/>
    </xf>
    <xf numFmtId="0" fontId="28" fillId="0" borderId="8" xfId="3" applyFont="1" applyAlignment="1">
      <alignment horizontal="center" vertical="center" wrapText="1"/>
    </xf>
    <xf numFmtId="0" fontId="28" fillId="0" borderId="3" xfId="3" applyFont="1" applyBorder="1" applyAlignment="1">
      <alignment horizontal="center" vertical="center" wrapText="1"/>
    </xf>
    <xf numFmtId="0" fontId="33" fillId="0" borderId="10" xfId="3" applyFont="1" applyBorder="1" applyAlignment="1">
      <alignment horizontal="center"/>
    </xf>
    <xf numFmtId="0" fontId="28" fillId="0" borderId="12" xfId="3" applyFont="1" applyBorder="1" applyAlignment="1">
      <alignment horizontal="center" vertical="center" wrapText="1"/>
    </xf>
    <xf numFmtId="0" fontId="28" fillId="0" borderId="13" xfId="3" applyFont="1" applyBorder="1" applyAlignment="1">
      <alignment horizontal="center" vertical="center" wrapText="1"/>
    </xf>
    <xf numFmtId="0" fontId="28" fillId="0" borderId="14" xfId="3" applyFont="1" applyBorder="1" applyAlignment="1">
      <alignment horizontal="center" vertical="center" wrapText="1"/>
    </xf>
    <xf numFmtId="0" fontId="9" fillId="0" borderId="10" xfId="3" applyBorder="1" applyAlignment="1">
      <alignment horizontal="center" vertical="center" wrapText="1"/>
    </xf>
    <xf numFmtId="0" fontId="9" fillId="0" borderId="28" xfId="3" applyBorder="1" applyAlignment="1">
      <alignment horizontal="center" vertical="center" wrapText="1"/>
    </xf>
    <xf numFmtId="0" fontId="9" fillId="0" borderId="29" xfId="3" applyBorder="1" applyAlignment="1">
      <alignment horizontal="center" vertical="center" wrapText="1"/>
    </xf>
    <xf numFmtId="0" fontId="9" fillId="0" borderId="15" xfId="3" applyBorder="1" applyAlignment="1">
      <alignment horizontal="center" vertical="center" wrapText="1"/>
    </xf>
    <xf numFmtId="0" fontId="9" fillId="0" borderId="20" xfId="3" applyBorder="1" applyAlignment="1">
      <alignment horizontal="center" vertical="center" wrapText="1"/>
    </xf>
    <xf numFmtId="0" fontId="9" fillId="0" borderId="19" xfId="3" applyBorder="1" applyAlignment="1">
      <alignment horizontal="center" vertical="center" wrapText="1"/>
    </xf>
    <xf numFmtId="0" fontId="31" fillId="0" borderId="15" xfId="3" applyFont="1" applyBorder="1" applyAlignment="1">
      <alignment horizontal="center" vertical="center" wrapText="1"/>
    </xf>
    <xf numFmtId="0" fontId="31" fillId="0" borderId="20" xfId="3" applyFont="1" applyBorder="1" applyAlignment="1">
      <alignment horizontal="center" vertical="center" wrapText="1"/>
    </xf>
    <xf numFmtId="0" fontId="31" fillId="0" borderId="19" xfId="3" applyFont="1" applyBorder="1" applyAlignment="1">
      <alignment horizontal="center" vertical="center" wrapText="1"/>
    </xf>
    <xf numFmtId="0" fontId="9" fillId="0" borderId="15" xfId="3" applyBorder="1" applyAlignment="1">
      <alignment horizontal="left" vertical="center" wrapText="1"/>
    </xf>
    <xf numFmtId="0" fontId="9" fillId="0" borderId="20" xfId="3" applyBorder="1" applyAlignment="1">
      <alignment horizontal="left" vertical="center" wrapText="1"/>
    </xf>
    <xf numFmtId="0" fontId="22" fillId="0" borderId="1" xfId="3" applyFont="1" applyBorder="1" applyAlignment="1">
      <alignment horizontal="center" vertical="center"/>
    </xf>
    <xf numFmtId="0" fontId="22" fillId="0" borderId="2" xfId="3" applyFont="1" applyBorder="1" applyAlignment="1">
      <alignment horizontal="center" vertical="center"/>
    </xf>
    <xf numFmtId="0" fontId="22" fillId="0" borderId="5" xfId="3" applyFont="1" applyBorder="1" applyAlignment="1">
      <alignment horizontal="center" vertical="center"/>
    </xf>
    <xf numFmtId="0" fontId="22" fillId="0" borderId="8" xfId="3" applyFont="1" applyAlignment="1">
      <alignment horizontal="center" vertical="center"/>
    </xf>
    <xf numFmtId="0" fontId="22" fillId="0" borderId="6" xfId="3" applyFont="1" applyBorder="1" applyAlignment="1">
      <alignment horizontal="center" vertical="center"/>
    </xf>
    <xf numFmtId="0" fontId="22" fillId="0" borderId="7" xfId="3" applyFont="1" applyBorder="1" applyAlignment="1">
      <alignment horizontal="center" vertical="center"/>
    </xf>
    <xf numFmtId="0" fontId="36" fillId="0" borderId="10" xfId="3" applyFont="1" applyBorder="1" applyAlignment="1">
      <alignment horizontal="center" vertical="center"/>
    </xf>
    <xf numFmtId="0" fontId="26" fillId="0" borderId="10" xfId="3" applyFont="1" applyBorder="1" applyAlignment="1">
      <alignment horizontal="left" vertical="center" wrapText="1"/>
    </xf>
    <xf numFmtId="0" fontId="26" fillId="0" borderId="10" xfId="3" applyFont="1" applyBorder="1" applyAlignment="1">
      <alignment horizontal="left" vertical="center"/>
    </xf>
    <xf numFmtId="0" fontId="1" fillId="0" borderId="10" xfId="3" applyFont="1" applyFill="1" applyBorder="1" applyAlignment="1">
      <alignment vertical="center" wrapText="1"/>
    </xf>
    <xf numFmtId="14" fontId="9" fillId="0" borderId="10" xfId="3" applyNumberFormat="1" applyFill="1" applyBorder="1" applyAlignment="1">
      <alignment horizontal="center" vertical="center" wrapText="1"/>
    </xf>
    <xf numFmtId="14" fontId="9" fillId="0" borderId="15" xfId="3" applyNumberFormat="1" applyFill="1" applyBorder="1" applyAlignment="1">
      <alignment horizontal="center" vertical="center" wrapText="1"/>
    </xf>
    <xf numFmtId="49" fontId="1" fillId="0" borderId="10" xfId="3" applyNumberFormat="1" applyFont="1" applyFill="1" applyBorder="1" applyAlignment="1">
      <alignment vertical="center" wrapText="1"/>
    </xf>
    <xf numFmtId="0" fontId="5" fillId="0" borderId="10" xfId="3" applyFont="1" applyFill="1" applyBorder="1" applyAlignment="1">
      <alignment vertical="center" wrapText="1"/>
    </xf>
    <xf numFmtId="0" fontId="1" fillId="0" borderId="10" xfId="0" applyFont="1" applyBorder="1" applyAlignment="1">
      <alignment horizontal="center" vertical="center" wrapText="1"/>
    </xf>
    <xf numFmtId="0" fontId="1" fillId="18" borderId="10" xfId="3" applyFont="1" applyFill="1" applyBorder="1" applyAlignment="1">
      <alignment vertical="center" wrapText="1"/>
    </xf>
    <xf numFmtId="14" fontId="1" fillId="15" borderId="15" xfId="3" applyNumberFormat="1" applyFont="1" applyFill="1" applyBorder="1" applyAlignment="1">
      <alignment horizontal="center" vertical="center" wrapText="1"/>
    </xf>
    <xf numFmtId="14" fontId="1" fillId="15" borderId="10" xfId="3" applyNumberFormat="1" applyFont="1" applyFill="1" applyBorder="1" applyAlignment="1">
      <alignment horizontal="center" vertical="center" wrapText="1"/>
    </xf>
    <xf numFmtId="0" fontId="1" fillId="13" borderId="10" xfId="3" applyFont="1" applyFill="1" applyBorder="1" applyAlignment="1">
      <alignment vertical="center" wrapText="1"/>
    </xf>
    <xf numFmtId="0" fontId="1" fillId="14" borderId="10" xfId="3" applyFont="1" applyFill="1" applyBorder="1" applyAlignment="1">
      <alignment vertical="center" wrapText="1"/>
    </xf>
    <xf numFmtId="0" fontId="1" fillId="0" borderId="10" xfId="3" applyFont="1" applyBorder="1" applyAlignment="1">
      <alignment vertical="center" wrapText="1"/>
    </xf>
    <xf numFmtId="0" fontId="1" fillId="0" borderId="10" xfId="3" applyFont="1" applyBorder="1" applyAlignment="1">
      <alignment horizontal="left" vertical="center"/>
    </xf>
    <xf numFmtId="0" fontId="1" fillId="0" borderId="19" xfId="3" applyFont="1" applyBorder="1" applyAlignment="1">
      <alignment vertical="center" wrapText="1"/>
    </xf>
  </cellXfs>
  <cellStyles count="7">
    <cellStyle name="Bueno 2" xfId="5" xr:uid="{D5BC2FC4-887B-4DCB-83B0-C6937F7BC14C}"/>
    <cellStyle name="Hipervínculo" xfId="4" builtinId="8"/>
    <cellStyle name="Moneda" xfId="2" builtinId="4"/>
    <cellStyle name="Normal" xfId="0" builtinId="0"/>
    <cellStyle name="Normal 2" xfId="3" xr:uid="{FCF1835A-D9C5-4F85-81B9-C1D2E109245D}"/>
    <cellStyle name="Normal 2 2 2" xfId="1" xr:uid="{43F2757E-8EC7-493C-8D52-F1D435BD791A}"/>
    <cellStyle name="Porcentaje 2" xfId="6" xr:uid="{F34ECE1C-8736-4D77-9D8D-26A10AD4AE65}"/>
  </cellStyles>
  <dxfs count="2">
    <dxf>
      <fill>
        <patternFill>
          <bgColor theme="9" tint="0.59996337778862885"/>
        </patternFill>
      </fill>
    </dxf>
    <dxf>
      <fill>
        <patternFill>
          <bgColor rgb="FFFF8B8B"/>
        </patternFill>
      </fill>
    </dxf>
  </dxfs>
  <tableStyles count="0" defaultTableStyle="TableStyleMedium2" defaultPivotStyle="PivotStyleLight16"/>
  <colors>
    <mruColors>
      <color rgb="FF99CCFF"/>
      <color rgb="FFFF99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581025</xdr:colOff>
      <xdr:row>0</xdr:row>
      <xdr:rowOff>57150</xdr:rowOff>
    </xdr:from>
    <xdr:ext cx="1343025" cy="857250"/>
    <xdr:pic>
      <xdr:nvPicPr>
        <xdr:cNvPr id="2" name="image1.png">
          <a:extLst>
            <a:ext uri="{FF2B5EF4-FFF2-40B4-BE49-F238E27FC236}">
              <a16:creationId xmlns:a16="http://schemas.microsoft.com/office/drawing/2014/main" id="{6DB02546-951B-4485-B073-0D36E718FDD8}"/>
            </a:ext>
          </a:extLst>
        </xdr:cNvPr>
        <xdr:cNvPicPr preferRelativeResize="0"/>
      </xdr:nvPicPr>
      <xdr:blipFill>
        <a:blip xmlns:r="http://schemas.openxmlformats.org/officeDocument/2006/relationships" r:embed="rId1" cstate="print"/>
        <a:stretch>
          <a:fillRect/>
        </a:stretch>
      </xdr:blipFill>
      <xdr:spPr>
        <a:xfrm>
          <a:off x="581025" y="57150"/>
          <a:ext cx="1343025" cy="85725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66676</xdr:colOff>
      <xdr:row>1</xdr:row>
      <xdr:rowOff>9525</xdr:rowOff>
    </xdr:from>
    <xdr:ext cx="1162049" cy="742949"/>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438401" y="200025"/>
          <a:ext cx="1162049" cy="742949"/>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38100</xdr:colOff>
      <xdr:row>1</xdr:row>
      <xdr:rowOff>9524</xdr:rowOff>
    </xdr:from>
    <xdr:ext cx="1152525" cy="733425"/>
    <xdr:pic>
      <xdr:nvPicPr>
        <xdr:cNvPr id="2" name="image1.png">
          <a:extLst>
            <a:ext uri="{FF2B5EF4-FFF2-40B4-BE49-F238E27FC236}">
              <a16:creationId xmlns:a16="http://schemas.microsoft.com/office/drawing/2014/main" id="{2429D9DC-D1CB-40A5-8C28-20DD4894A2E4}"/>
            </a:ext>
          </a:extLst>
        </xdr:cNvPr>
        <xdr:cNvPicPr preferRelativeResize="0"/>
      </xdr:nvPicPr>
      <xdr:blipFill>
        <a:blip xmlns:r="http://schemas.openxmlformats.org/officeDocument/2006/relationships" r:embed="rId1" cstate="print"/>
        <a:stretch>
          <a:fillRect/>
        </a:stretch>
      </xdr:blipFill>
      <xdr:spPr>
        <a:xfrm>
          <a:off x="2352675" y="200024"/>
          <a:ext cx="1152525" cy="733425"/>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247650</xdr:colOff>
      <xdr:row>1</xdr:row>
      <xdr:rowOff>57150</xdr:rowOff>
    </xdr:from>
    <xdr:ext cx="1190625" cy="685800"/>
    <xdr:pic>
      <xdr:nvPicPr>
        <xdr:cNvPr id="2" name="image1.png">
          <a:extLst>
            <a:ext uri="{FF2B5EF4-FFF2-40B4-BE49-F238E27FC236}">
              <a16:creationId xmlns:a16="http://schemas.microsoft.com/office/drawing/2014/main" id="{0176FF62-4F30-4E63-922F-765D4FC05486}"/>
            </a:ext>
          </a:extLst>
        </xdr:cNvPr>
        <xdr:cNvPicPr preferRelativeResize="0"/>
      </xdr:nvPicPr>
      <xdr:blipFill>
        <a:blip xmlns:r="http://schemas.openxmlformats.org/officeDocument/2006/relationships" r:embed="rId1" cstate="print"/>
        <a:stretch>
          <a:fillRect/>
        </a:stretch>
      </xdr:blipFill>
      <xdr:spPr>
        <a:xfrm>
          <a:off x="1285875" y="247650"/>
          <a:ext cx="1190625" cy="685800"/>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xdr:col>
      <xdr:colOff>333375</xdr:colOff>
      <xdr:row>1</xdr:row>
      <xdr:rowOff>57150</xdr:rowOff>
    </xdr:from>
    <xdr:ext cx="1200150" cy="647700"/>
    <xdr:pic>
      <xdr:nvPicPr>
        <xdr:cNvPr id="2" name="image1.png">
          <a:extLst>
            <a:ext uri="{FF2B5EF4-FFF2-40B4-BE49-F238E27FC236}">
              <a16:creationId xmlns:a16="http://schemas.microsoft.com/office/drawing/2014/main" id="{869D4E26-F24C-4B11-B84D-1E7ECB70D8A7}"/>
            </a:ext>
          </a:extLst>
        </xdr:cNvPr>
        <xdr:cNvPicPr preferRelativeResize="0"/>
      </xdr:nvPicPr>
      <xdr:blipFill>
        <a:blip xmlns:r="http://schemas.openxmlformats.org/officeDocument/2006/relationships" r:embed="rId1" cstate="print"/>
        <a:stretch>
          <a:fillRect/>
        </a:stretch>
      </xdr:blipFill>
      <xdr:spPr>
        <a:xfrm>
          <a:off x="1371600" y="247650"/>
          <a:ext cx="1200150" cy="647700"/>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xdr:col>
      <xdr:colOff>57151</xdr:colOff>
      <xdr:row>1</xdr:row>
      <xdr:rowOff>47624</xdr:rowOff>
    </xdr:from>
    <xdr:ext cx="1200150" cy="676275"/>
    <xdr:pic>
      <xdr:nvPicPr>
        <xdr:cNvPr id="2" name="image1.png">
          <a:extLst>
            <a:ext uri="{FF2B5EF4-FFF2-40B4-BE49-F238E27FC236}">
              <a16:creationId xmlns:a16="http://schemas.microsoft.com/office/drawing/2014/main" id="{606630E7-CE5A-44E3-8BB8-29FCC30EF1CD}"/>
            </a:ext>
          </a:extLst>
        </xdr:cNvPr>
        <xdr:cNvPicPr preferRelativeResize="0"/>
      </xdr:nvPicPr>
      <xdr:blipFill>
        <a:blip xmlns:r="http://schemas.openxmlformats.org/officeDocument/2006/relationships" r:embed="rId1" cstate="print"/>
        <a:stretch>
          <a:fillRect/>
        </a:stretch>
      </xdr:blipFill>
      <xdr:spPr>
        <a:xfrm>
          <a:off x="2305051" y="238124"/>
          <a:ext cx="1200150" cy="676275"/>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1</xdr:col>
      <xdr:colOff>438150</xdr:colOff>
      <xdr:row>1</xdr:row>
      <xdr:rowOff>95250</xdr:rowOff>
    </xdr:from>
    <xdr:ext cx="1343025" cy="857250"/>
    <xdr:pic>
      <xdr:nvPicPr>
        <xdr:cNvPr id="2" name="image1.png">
          <a:extLst>
            <a:ext uri="{FF2B5EF4-FFF2-40B4-BE49-F238E27FC236}">
              <a16:creationId xmlns:a16="http://schemas.microsoft.com/office/drawing/2014/main" id="{3AE63B14-DD16-45AA-B1D0-8AC4F586BEC6}"/>
            </a:ext>
          </a:extLst>
        </xdr:cNvPr>
        <xdr:cNvPicPr preferRelativeResize="0"/>
      </xdr:nvPicPr>
      <xdr:blipFill>
        <a:blip xmlns:r="http://schemas.openxmlformats.org/officeDocument/2006/relationships" r:embed="rId1" cstate="print"/>
        <a:stretch>
          <a:fillRect/>
        </a:stretch>
      </xdr:blipFill>
      <xdr:spPr>
        <a:xfrm>
          <a:off x="1466850" y="285750"/>
          <a:ext cx="1343025" cy="8572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CF944-6117-4F8E-8934-D169CC929C4A}">
  <dimension ref="A1:A119"/>
  <sheetViews>
    <sheetView topLeftCell="A85" workbookViewId="0">
      <selection activeCell="A96" sqref="A96"/>
    </sheetView>
  </sheetViews>
  <sheetFormatPr baseColWidth="10" defaultRowHeight="15" x14ac:dyDescent="0.2"/>
  <cols>
    <col min="1" max="1" width="84.33203125" customWidth="1"/>
  </cols>
  <sheetData>
    <row r="1" spans="1:1" x14ac:dyDescent="0.2">
      <c r="A1" s="31" t="s">
        <v>96</v>
      </c>
    </row>
    <row r="2" spans="1:1" ht="16" x14ac:dyDescent="0.2">
      <c r="A2" s="32" t="s">
        <v>97</v>
      </c>
    </row>
    <row r="3" spans="1:1" ht="16" x14ac:dyDescent="0.2">
      <c r="A3" s="33" t="s">
        <v>98</v>
      </c>
    </row>
    <row r="4" spans="1:1" ht="16" x14ac:dyDescent="0.2">
      <c r="A4" s="33" t="s">
        <v>99</v>
      </c>
    </row>
    <row r="5" spans="1:1" ht="16" x14ac:dyDescent="0.2">
      <c r="A5" s="33" t="s">
        <v>100</v>
      </c>
    </row>
    <row r="6" spans="1:1" ht="16" x14ac:dyDescent="0.2">
      <c r="A6" s="33" t="s">
        <v>101</v>
      </c>
    </row>
    <row r="7" spans="1:1" ht="16" x14ac:dyDescent="0.2">
      <c r="A7" s="33" t="s">
        <v>102</v>
      </c>
    </row>
    <row r="8" spans="1:1" ht="16" x14ac:dyDescent="0.2">
      <c r="A8" s="33" t="s">
        <v>103</v>
      </c>
    </row>
    <row r="9" spans="1:1" ht="16" x14ac:dyDescent="0.2">
      <c r="A9" s="33" t="s">
        <v>104</v>
      </c>
    </row>
    <row r="10" spans="1:1" ht="16" x14ac:dyDescent="0.2">
      <c r="A10" s="33" t="s">
        <v>105</v>
      </c>
    </row>
    <row r="11" spans="1:1" ht="16" x14ac:dyDescent="0.2">
      <c r="A11" s="33" t="s">
        <v>106</v>
      </c>
    </row>
    <row r="12" spans="1:1" ht="16" x14ac:dyDescent="0.2">
      <c r="A12" s="33" t="s">
        <v>107</v>
      </c>
    </row>
    <row r="13" spans="1:1" ht="16" x14ac:dyDescent="0.2">
      <c r="A13" s="33" t="s">
        <v>108</v>
      </c>
    </row>
    <row r="14" spans="1:1" ht="16" x14ac:dyDescent="0.2">
      <c r="A14" s="33" t="s">
        <v>109</v>
      </c>
    </row>
    <row r="15" spans="1:1" ht="16" x14ac:dyDescent="0.2">
      <c r="A15" s="33" t="s">
        <v>110</v>
      </c>
    </row>
    <row r="16" spans="1:1" ht="16" x14ac:dyDescent="0.2">
      <c r="A16" s="33" t="s">
        <v>111</v>
      </c>
    </row>
    <row r="17" spans="1:1" ht="16" x14ac:dyDescent="0.2">
      <c r="A17" s="33" t="s">
        <v>112</v>
      </c>
    </row>
    <row r="18" spans="1:1" ht="16" x14ac:dyDescent="0.2">
      <c r="A18" s="33" t="s">
        <v>113</v>
      </c>
    </row>
    <row r="19" spans="1:1" ht="16" x14ac:dyDescent="0.2">
      <c r="A19" s="33" t="s">
        <v>114</v>
      </c>
    </row>
    <row r="20" spans="1:1" ht="16" x14ac:dyDescent="0.2">
      <c r="A20" s="34" t="s">
        <v>115</v>
      </c>
    </row>
    <row r="21" spans="1:1" ht="16" x14ac:dyDescent="0.2">
      <c r="A21" s="35" t="s">
        <v>116</v>
      </c>
    </row>
    <row r="23" spans="1:1" x14ac:dyDescent="0.2">
      <c r="A23" s="31" t="s">
        <v>117</v>
      </c>
    </row>
    <row r="24" spans="1:1" x14ac:dyDescent="0.2">
      <c r="A24" s="36" t="s">
        <v>118</v>
      </c>
    </row>
    <row r="25" spans="1:1" x14ac:dyDescent="0.2">
      <c r="A25" s="36" t="s">
        <v>119</v>
      </c>
    </row>
    <row r="26" spans="1:1" x14ac:dyDescent="0.2">
      <c r="A26" s="36" t="s">
        <v>120</v>
      </c>
    </row>
    <row r="29" spans="1:1" x14ac:dyDescent="0.2">
      <c r="A29" s="31" t="s">
        <v>121</v>
      </c>
    </row>
    <row r="30" spans="1:1" x14ac:dyDescent="0.2">
      <c r="A30" s="36" t="s">
        <v>122</v>
      </c>
    </row>
    <row r="31" spans="1:1" x14ac:dyDescent="0.2">
      <c r="A31" s="36" t="s">
        <v>123</v>
      </c>
    </row>
    <row r="34" spans="1:1" x14ac:dyDescent="0.2">
      <c r="A34" s="31" t="s">
        <v>23</v>
      </c>
    </row>
    <row r="35" spans="1:1" x14ac:dyDescent="0.2">
      <c r="A35" s="36">
        <v>2020</v>
      </c>
    </row>
    <row r="36" spans="1:1" x14ac:dyDescent="0.2">
      <c r="A36" s="36">
        <v>2021</v>
      </c>
    </row>
    <row r="37" spans="1:1" x14ac:dyDescent="0.2">
      <c r="A37" s="36">
        <v>2022</v>
      </c>
    </row>
    <row r="38" spans="1:1" x14ac:dyDescent="0.2">
      <c r="A38" s="36">
        <v>2023</v>
      </c>
    </row>
    <row r="39" spans="1:1" x14ac:dyDescent="0.2">
      <c r="A39" s="36">
        <v>2024</v>
      </c>
    </row>
    <row r="42" spans="1:1" x14ac:dyDescent="0.2">
      <c r="A42" s="31" t="s">
        <v>24</v>
      </c>
    </row>
    <row r="43" spans="1:1" x14ac:dyDescent="0.2">
      <c r="A43" s="36" t="s">
        <v>124</v>
      </c>
    </row>
    <row r="44" spans="1:1" x14ac:dyDescent="0.2">
      <c r="A44" s="36" t="s">
        <v>125</v>
      </c>
    </row>
    <row r="45" spans="1:1" x14ac:dyDescent="0.2">
      <c r="A45" s="36" t="s">
        <v>126</v>
      </c>
    </row>
    <row r="46" spans="1:1" x14ac:dyDescent="0.2">
      <c r="A46" s="36" t="s">
        <v>127</v>
      </c>
    </row>
    <row r="47" spans="1:1" x14ac:dyDescent="0.2">
      <c r="A47" s="36" t="s">
        <v>128</v>
      </c>
    </row>
    <row r="48" spans="1:1" x14ac:dyDescent="0.2">
      <c r="A48" s="36" t="s">
        <v>129</v>
      </c>
    </row>
    <row r="51" spans="1:1" x14ac:dyDescent="0.2">
      <c r="A51" s="31" t="s">
        <v>33</v>
      </c>
    </row>
    <row r="52" spans="1:1" x14ac:dyDescent="0.2">
      <c r="A52" s="36" t="s">
        <v>130</v>
      </c>
    </row>
    <row r="53" spans="1:1" x14ac:dyDescent="0.2">
      <c r="A53" s="36" t="s">
        <v>131</v>
      </c>
    </row>
    <row r="54" spans="1:1" x14ac:dyDescent="0.2">
      <c r="A54" s="36" t="s">
        <v>132</v>
      </c>
    </row>
    <row r="55" spans="1:1" x14ac:dyDescent="0.2">
      <c r="A55" s="36" t="s">
        <v>133</v>
      </c>
    </row>
    <row r="56" spans="1:1" x14ac:dyDescent="0.2">
      <c r="A56" s="36" t="s">
        <v>134</v>
      </c>
    </row>
    <row r="57" spans="1:1" x14ac:dyDescent="0.2">
      <c r="A57" s="36" t="s">
        <v>135</v>
      </c>
    </row>
    <row r="58" spans="1:1" x14ac:dyDescent="0.2">
      <c r="A58" s="36" t="s">
        <v>136</v>
      </c>
    </row>
    <row r="59" spans="1:1" x14ac:dyDescent="0.2">
      <c r="A59" s="36" t="s">
        <v>137</v>
      </c>
    </row>
    <row r="60" spans="1:1" x14ac:dyDescent="0.2">
      <c r="A60" s="36" t="s">
        <v>138</v>
      </c>
    </row>
    <row r="61" spans="1:1" x14ac:dyDescent="0.2">
      <c r="A61" s="36" t="s">
        <v>139</v>
      </c>
    </row>
    <row r="62" spans="1:1" x14ac:dyDescent="0.2">
      <c r="A62" s="36" t="s">
        <v>140</v>
      </c>
    </row>
    <row r="63" spans="1:1" x14ac:dyDescent="0.2">
      <c r="A63" s="36" t="s">
        <v>141</v>
      </c>
    </row>
    <row r="64" spans="1:1" x14ac:dyDescent="0.2">
      <c r="A64" s="36" t="s">
        <v>142</v>
      </c>
    </row>
    <row r="65" spans="1:1" x14ac:dyDescent="0.2">
      <c r="A65" s="36" t="s">
        <v>143</v>
      </c>
    </row>
    <row r="68" spans="1:1" x14ac:dyDescent="0.2">
      <c r="A68" s="31" t="s">
        <v>26</v>
      </c>
    </row>
    <row r="69" spans="1:1" x14ac:dyDescent="0.2">
      <c r="A69" s="36" t="s">
        <v>144</v>
      </c>
    </row>
    <row r="70" spans="1:1" x14ac:dyDescent="0.2">
      <c r="A70" s="36" t="s">
        <v>145</v>
      </c>
    </row>
    <row r="71" spans="1:1" x14ac:dyDescent="0.2">
      <c r="A71" s="36" t="s">
        <v>146</v>
      </c>
    </row>
    <row r="72" spans="1:1" x14ac:dyDescent="0.2">
      <c r="A72" s="36" t="s">
        <v>147</v>
      </c>
    </row>
    <row r="73" spans="1:1" x14ac:dyDescent="0.2">
      <c r="A73" s="36" t="s">
        <v>148</v>
      </c>
    </row>
    <row r="74" spans="1:1" x14ac:dyDescent="0.2">
      <c r="A74" s="36" t="s">
        <v>149</v>
      </c>
    </row>
    <row r="75" spans="1:1" x14ac:dyDescent="0.2">
      <c r="A75" s="36" t="s">
        <v>150</v>
      </c>
    </row>
    <row r="76" spans="1:1" x14ac:dyDescent="0.2">
      <c r="A76" s="36" t="s">
        <v>151</v>
      </c>
    </row>
    <row r="77" spans="1:1" x14ac:dyDescent="0.2">
      <c r="A77" s="36" t="s">
        <v>152</v>
      </c>
    </row>
    <row r="78" spans="1:1" x14ac:dyDescent="0.2">
      <c r="A78" s="36" t="s">
        <v>153</v>
      </c>
    </row>
    <row r="79" spans="1:1" x14ac:dyDescent="0.2">
      <c r="A79" s="36" t="s">
        <v>154</v>
      </c>
    </row>
    <row r="80" spans="1:1" x14ac:dyDescent="0.2">
      <c r="A80" s="36" t="s">
        <v>155</v>
      </c>
    </row>
    <row r="81" spans="1:1" x14ac:dyDescent="0.2">
      <c r="A81" s="36" t="s">
        <v>156</v>
      </c>
    </row>
    <row r="82" spans="1:1" x14ac:dyDescent="0.2">
      <c r="A82" s="36" t="s">
        <v>157</v>
      </c>
    </row>
    <row r="83" spans="1:1" x14ac:dyDescent="0.2">
      <c r="A83" s="36" t="s">
        <v>158</v>
      </c>
    </row>
    <row r="84" spans="1:1" x14ac:dyDescent="0.2">
      <c r="A84" s="36" t="s">
        <v>159</v>
      </c>
    </row>
    <row r="85" spans="1:1" x14ac:dyDescent="0.2">
      <c r="A85" s="36" t="s">
        <v>160</v>
      </c>
    </row>
    <row r="86" spans="1:1" x14ac:dyDescent="0.2">
      <c r="A86" s="36" t="s">
        <v>161</v>
      </c>
    </row>
    <row r="87" spans="1:1" x14ac:dyDescent="0.2">
      <c r="A87" s="36" t="s">
        <v>162</v>
      </c>
    </row>
    <row r="88" spans="1:1" x14ac:dyDescent="0.2">
      <c r="A88" s="36" t="s">
        <v>163</v>
      </c>
    </row>
    <row r="89" spans="1:1" x14ac:dyDescent="0.2">
      <c r="A89" s="36" t="s">
        <v>164</v>
      </c>
    </row>
    <row r="90" spans="1:1" x14ac:dyDescent="0.2">
      <c r="A90" s="36" t="s">
        <v>165</v>
      </c>
    </row>
    <row r="91" spans="1:1" x14ac:dyDescent="0.2">
      <c r="A91" s="36" t="s">
        <v>880</v>
      </c>
    </row>
    <row r="93" spans="1:1" x14ac:dyDescent="0.2">
      <c r="A93" s="31" t="s">
        <v>166</v>
      </c>
    </row>
    <row r="94" spans="1:1" ht="16" x14ac:dyDescent="0.2">
      <c r="A94" s="70" t="s">
        <v>881</v>
      </c>
    </row>
    <row r="95" spans="1:1" ht="16" x14ac:dyDescent="0.2">
      <c r="A95" s="37" t="s">
        <v>167</v>
      </c>
    </row>
    <row r="96" spans="1:1" ht="16" x14ac:dyDescent="0.2">
      <c r="A96" s="37" t="s">
        <v>168</v>
      </c>
    </row>
    <row r="97" spans="1:1" ht="16" x14ac:dyDescent="0.2">
      <c r="A97" s="37" t="s">
        <v>169</v>
      </c>
    </row>
    <row r="98" spans="1:1" ht="16" x14ac:dyDescent="0.2">
      <c r="A98" s="37" t="s">
        <v>170</v>
      </c>
    </row>
    <row r="99" spans="1:1" ht="16" x14ac:dyDescent="0.2">
      <c r="A99" s="37" t="s">
        <v>171</v>
      </c>
    </row>
    <row r="100" spans="1:1" ht="16" x14ac:dyDescent="0.2">
      <c r="A100" s="37" t="s">
        <v>172</v>
      </c>
    </row>
    <row r="101" spans="1:1" ht="16" x14ac:dyDescent="0.2">
      <c r="A101" s="37" t="s">
        <v>173</v>
      </c>
    </row>
    <row r="102" spans="1:1" ht="16" x14ac:dyDescent="0.2">
      <c r="A102" s="37" t="s">
        <v>174</v>
      </c>
    </row>
    <row r="103" spans="1:1" ht="16" x14ac:dyDescent="0.2">
      <c r="A103" s="37" t="s">
        <v>175</v>
      </c>
    </row>
    <row r="104" spans="1:1" ht="16" x14ac:dyDescent="0.2">
      <c r="A104" s="37" t="s">
        <v>176</v>
      </c>
    </row>
    <row r="105" spans="1:1" ht="16" x14ac:dyDescent="0.2">
      <c r="A105" s="37" t="s">
        <v>177</v>
      </c>
    </row>
    <row r="106" spans="1:1" ht="16" x14ac:dyDescent="0.2">
      <c r="A106" s="37" t="s">
        <v>178</v>
      </c>
    </row>
    <row r="107" spans="1:1" ht="16" x14ac:dyDescent="0.2">
      <c r="A107" s="37" t="s">
        <v>179</v>
      </c>
    </row>
    <row r="108" spans="1:1" ht="16" x14ac:dyDescent="0.2">
      <c r="A108" s="37" t="s">
        <v>180</v>
      </c>
    </row>
    <row r="109" spans="1:1" ht="16" x14ac:dyDescent="0.2">
      <c r="A109" s="37" t="s">
        <v>181</v>
      </c>
    </row>
    <row r="110" spans="1:1" ht="16" x14ac:dyDescent="0.2">
      <c r="A110" s="37" t="s">
        <v>182</v>
      </c>
    </row>
    <row r="111" spans="1:1" ht="16" x14ac:dyDescent="0.2">
      <c r="A111" s="37" t="s">
        <v>183</v>
      </c>
    </row>
    <row r="112" spans="1:1" ht="16" x14ac:dyDescent="0.2">
      <c r="A112" s="23" t="s">
        <v>184</v>
      </c>
    </row>
    <row r="113" spans="1:1" ht="16" x14ac:dyDescent="0.2">
      <c r="A113" s="37" t="s">
        <v>185</v>
      </c>
    </row>
    <row r="114" spans="1:1" ht="16" x14ac:dyDescent="0.2">
      <c r="A114" s="23" t="s">
        <v>186</v>
      </c>
    </row>
    <row r="115" spans="1:1" ht="16" x14ac:dyDescent="0.2">
      <c r="A115" s="37" t="s">
        <v>187</v>
      </c>
    </row>
    <row r="116" spans="1:1" ht="16" x14ac:dyDescent="0.2">
      <c r="A116" s="37" t="s">
        <v>188</v>
      </c>
    </row>
    <row r="117" spans="1:1" ht="16" x14ac:dyDescent="0.2">
      <c r="A117" s="37" t="s">
        <v>189</v>
      </c>
    </row>
    <row r="118" spans="1:1" ht="16" x14ac:dyDescent="0.2">
      <c r="A118" s="37" t="s">
        <v>190</v>
      </c>
    </row>
    <row r="119" spans="1:1" ht="16" x14ac:dyDescent="0.2">
      <c r="A119" s="37" t="s">
        <v>191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77D8D-94A9-426C-9631-6EA3C0B9189B}">
  <dimension ref="A1:C34"/>
  <sheetViews>
    <sheetView tabSelected="1" workbookViewId="0">
      <selection activeCell="B1" sqref="B1:B4"/>
    </sheetView>
  </sheetViews>
  <sheetFormatPr baseColWidth="10" defaultRowHeight="15" x14ac:dyDescent="0.2"/>
  <cols>
    <col min="1" max="1" width="37.33203125" customWidth="1"/>
    <col min="2" max="2" width="68.1640625" customWidth="1"/>
    <col min="3" max="3" width="57.6640625" customWidth="1"/>
  </cols>
  <sheetData>
    <row r="1" spans="1:3" ht="27.75" customHeight="1" x14ac:dyDescent="0.2">
      <c r="A1" s="302"/>
      <c r="B1" s="303" t="s">
        <v>8</v>
      </c>
      <c r="C1" s="38" t="s">
        <v>0</v>
      </c>
    </row>
    <row r="2" spans="1:3" ht="26.25" customHeight="1" x14ac:dyDescent="0.2">
      <c r="A2" s="302"/>
      <c r="B2" s="303"/>
      <c r="C2" s="39" t="s">
        <v>7</v>
      </c>
    </row>
    <row r="3" spans="1:3" ht="27.75" customHeight="1" x14ac:dyDescent="0.2">
      <c r="A3" s="302"/>
      <c r="B3" s="303"/>
      <c r="C3" s="40" t="s">
        <v>9</v>
      </c>
    </row>
    <row r="4" spans="1:3" ht="27" customHeight="1" x14ac:dyDescent="0.2">
      <c r="A4" s="302"/>
      <c r="B4" s="303"/>
      <c r="C4" s="38" t="s">
        <v>1786</v>
      </c>
    </row>
    <row r="5" spans="1:3" x14ac:dyDescent="0.2">
      <c r="A5" s="300" t="s">
        <v>36</v>
      </c>
      <c r="B5" s="300"/>
      <c r="C5" s="300"/>
    </row>
    <row r="6" spans="1:3" x14ac:dyDescent="0.2">
      <c r="A6" s="301"/>
      <c r="B6" s="301"/>
      <c r="C6" s="301"/>
    </row>
    <row r="7" spans="1:3" ht="17" x14ac:dyDescent="0.2">
      <c r="A7" s="29" t="s">
        <v>37</v>
      </c>
      <c r="B7" s="29" t="s">
        <v>38</v>
      </c>
      <c r="C7" s="30" t="s">
        <v>39</v>
      </c>
    </row>
    <row r="8" spans="1:3" ht="80" x14ac:dyDescent="0.2">
      <c r="A8" s="18" t="s">
        <v>40</v>
      </c>
      <c r="B8" s="22" t="s">
        <v>41</v>
      </c>
      <c r="C8" s="23" t="s">
        <v>42</v>
      </c>
    </row>
    <row r="9" spans="1:3" ht="64" x14ac:dyDescent="0.2">
      <c r="A9" s="18" t="s">
        <v>43</v>
      </c>
      <c r="B9" s="22" t="s">
        <v>44</v>
      </c>
      <c r="C9" s="23" t="s">
        <v>45</v>
      </c>
    </row>
    <row r="10" spans="1:3" ht="96" x14ac:dyDescent="0.2">
      <c r="A10" s="18" t="s">
        <v>35</v>
      </c>
      <c r="B10" s="22" t="s">
        <v>46</v>
      </c>
      <c r="C10" s="23" t="s">
        <v>47</v>
      </c>
    </row>
    <row r="11" spans="1:3" ht="32" x14ac:dyDescent="0.2">
      <c r="A11" s="18" t="s">
        <v>13</v>
      </c>
      <c r="B11" s="22" t="s">
        <v>48</v>
      </c>
      <c r="C11" s="23" t="s">
        <v>49</v>
      </c>
    </row>
    <row r="12" spans="1:3" ht="64" x14ac:dyDescent="0.2">
      <c r="A12" s="18" t="s">
        <v>50</v>
      </c>
      <c r="B12" s="22" t="s">
        <v>51</v>
      </c>
      <c r="C12" s="23" t="s">
        <v>52</v>
      </c>
    </row>
    <row r="13" spans="1:3" ht="17" x14ac:dyDescent="0.2">
      <c r="A13" s="11" t="s">
        <v>15</v>
      </c>
      <c r="B13" s="24" t="s">
        <v>53</v>
      </c>
      <c r="C13" s="23" t="s">
        <v>54</v>
      </c>
    </row>
    <row r="14" spans="1:3" ht="48" x14ac:dyDescent="0.2">
      <c r="A14" s="11" t="s">
        <v>16</v>
      </c>
      <c r="B14" s="22" t="s">
        <v>55</v>
      </c>
      <c r="C14" s="23" t="s">
        <v>56</v>
      </c>
    </row>
    <row r="15" spans="1:3" ht="380" x14ac:dyDescent="0.2">
      <c r="A15" s="11" t="s">
        <v>17</v>
      </c>
      <c r="B15" s="25" t="s">
        <v>57</v>
      </c>
      <c r="C15" s="23" t="s">
        <v>58</v>
      </c>
    </row>
    <row r="16" spans="1:3" ht="144" x14ac:dyDescent="0.2">
      <c r="A16" s="11" t="s">
        <v>18</v>
      </c>
      <c r="B16" s="22" t="s">
        <v>59</v>
      </c>
      <c r="C16" s="23" t="s">
        <v>60</v>
      </c>
    </row>
    <row r="17" spans="1:3" ht="112" x14ac:dyDescent="0.2">
      <c r="A17" s="11" t="s">
        <v>19</v>
      </c>
      <c r="B17" s="22" t="s">
        <v>61</v>
      </c>
      <c r="C17" s="23" t="s">
        <v>62</v>
      </c>
    </row>
    <row r="18" spans="1:3" ht="32" x14ac:dyDescent="0.2">
      <c r="A18" s="11" t="s">
        <v>20</v>
      </c>
      <c r="B18" s="22" t="s">
        <v>63</v>
      </c>
      <c r="C18" s="23" t="s">
        <v>64</v>
      </c>
    </row>
    <row r="19" spans="1:3" ht="48" x14ac:dyDescent="0.2">
      <c r="A19" s="11" t="s">
        <v>21</v>
      </c>
      <c r="B19" s="22" t="s">
        <v>65</v>
      </c>
      <c r="C19" s="23" t="s">
        <v>66</v>
      </c>
    </row>
    <row r="20" spans="1:3" ht="17" x14ac:dyDescent="0.2">
      <c r="A20" s="11" t="s">
        <v>22</v>
      </c>
      <c r="B20" s="22" t="s">
        <v>67</v>
      </c>
      <c r="C20" s="23" t="s">
        <v>68</v>
      </c>
    </row>
    <row r="21" spans="1:3" ht="80" x14ac:dyDescent="0.2">
      <c r="A21" s="11" t="s">
        <v>23</v>
      </c>
      <c r="B21" s="22" t="s">
        <v>69</v>
      </c>
      <c r="C21" s="23" t="s">
        <v>70</v>
      </c>
    </row>
    <row r="22" spans="1:3" ht="96" x14ac:dyDescent="0.2">
      <c r="A22" s="11" t="s">
        <v>24</v>
      </c>
      <c r="B22" s="22" t="s">
        <v>71</v>
      </c>
      <c r="C22" s="23" t="s">
        <v>72</v>
      </c>
    </row>
    <row r="23" spans="1:3" ht="64" x14ac:dyDescent="0.2">
      <c r="A23" s="27" t="s">
        <v>25</v>
      </c>
      <c r="B23" s="22" t="s">
        <v>73</v>
      </c>
      <c r="C23" s="23" t="s">
        <v>74</v>
      </c>
    </row>
    <row r="24" spans="1:3" ht="48" x14ac:dyDescent="0.2">
      <c r="A24" s="27" t="s">
        <v>75</v>
      </c>
      <c r="B24" s="22" t="s">
        <v>76</v>
      </c>
      <c r="C24" s="23" t="s">
        <v>77</v>
      </c>
    </row>
    <row r="25" spans="1:3" ht="395" x14ac:dyDescent="0.2">
      <c r="A25" s="19" t="s">
        <v>26</v>
      </c>
      <c r="B25" s="22" t="s">
        <v>78</v>
      </c>
      <c r="C25" s="23" t="s">
        <v>79</v>
      </c>
    </row>
    <row r="26" spans="1:3" ht="48" x14ac:dyDescent="0.2">
      <c r="A26" s="20" t="s">
        <v>27</v>
      </c>
      <c r="B26" s="22" t="s">
        <v>80</v>
      </c>
      <c r="C26" s="23" t="s">
        <v>81</v>
      </c>
    </row>
    <row r="27" spans="1:3" ht="48" x14ac:dyDescent="0.2">
      <c r="A27" s="20" t="s">
        <v>82</v>
      </c>
      <c r="B27" s="22" t="s">
        <v>83</v>
      </c>
      <c r="C27" s="23" t="s">
        <v>84</v>
      </c>
    </row>
    <row r="28" spans="1:3" ht="80" x14ac:dyDescent="0.2">
      <c r="A28" s="21" t="s">
        <v>34</v>
      </c>
      <c r="B28" s="67" t="s">
        <v>876</v>
      </c>
      <c r="C28" s="23" t="s">
        <v>85</v>
      </c>
    </row>
    <row r="29" spans="1:3" ht="80" x14ac:dyDescent="0.2">
      <c r="A29" s="28" t="s">
        <v>28</v>
      </c>
      <c r="B29" s="67" t="s">
        <v>878</v>
      </c>
      <c r="C29" s="23" t="s">
        <v>86</v>
      </c>
    </row>
    <row r="30" spans="1:3" ht="48" x14ac:dyDescent="0.2">
      <c r="A30" s="28" t="s">
        <v>29</v>
      </c>
      <c r="B30" s="22" t="s">
        <v>87</v>
      </c>
      <c r="C30" s="23" t="s">
        <v>88</v>
      </c>
    </row>
    <row r="31" spans="1:3" ht="48" x14ac:dyDescent="0.2">
      <c r="A31" s="28" t="s">
        <v>89</v>
      </c>
      <c r="B31" s="22" t="s">
        <v>90</v>
      </c>
      <c r="C31" s="23" t="s">
        <v>88</v>
      </c>
    </row>
    <row r="32" spans="1:3" ht="409.6" x14ac:dyDescent="0.2">
      <c r="A32" s="21" t="s">
        <v>31</v>
      </c>
      <c r="B32" s="26" t="s">
        <v>91</v>
      </c>
      <c r="C32" s="68" t="s">
        <v>879</v>
      </c>
    </row>
    <row r="33" spans="1:3" ht="335" x14ac:dyDescent="0.2">
      <c r="A33" s="21" t="s">
        <v>32</v>
      </c>
      <c r="B33" s="22" t="s">
        <v>92</v>
      </c>
      <c r="C33" s="125" t="s">
        <v>93</v>
      </c>
    </row>
    <row r="34" spans="1:3" ht="256" x14ac:dyDescent="0.2">
      <c r="A34" s="21" t="s">
        <v>33</v>
      </c>
      <c r="B34" s="22" t="s">
        <v>94</v>
      </c>
      <c r="C34" s="126" t="s">
        <v>95</v>
      </c>
    </row>
  </sheetData>
  <mergeCells count="3">
    <mergeCell ref="A5:C6"/>
    <mergeCell ref="A1:A4"/>
    <mergeCell ref="B1:B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F61"/>
  <sheetViews>
    <sheetView showGridLines="0" zoomScaleNormal="100" workbookViewId="0">
      <pane xSplit="1" ySplit="8" topLeftCell="B9" activePane="bottomRight" state="frozen"/>
      <selection pane="topRight" activeCell="B1" sqref="B1"/>
      <selection pane="bottomLeft" activeCell="A9" sqref="A9"/>
      <selection pane="bottomRight" activeCell="C9" sqref="C9"/>
    </sheetView>
  </sheetViews>
  <sheetFormatPr baseColWidth="10" defaultColWidth="14.5" defaultRowHeight="15" x14ac:dyDescent="0.2"/>
  <cols>
    <col min="1" max="1" width="35.5" customWidth="1"/>
    <col min="2" max="2" width="17" customWidth="1"/>
    <col min="3" max="3" width="61.1640625" customWidth="1"/>
    <col min="4" max="4" width="11.1640625" customWidth="1"/>
    <col min="5" max="5" width="48.5" customWidth="1"/>
    <col min="6" max="6" width="30.33203125" customWidth="1"/>
    <col min="7" max="7" width="15.83203125" customWidth="1"/>
    <col min="8" max="8" width="25.5" customWidth="1"/>
    <col min="9" max="9" width="13.5" customWidth="1"/>
    <col min="10" max="10" width="17.1640625" customWidth="1"/>
    <col min="11" max="11" width="19.33203125" customWidth="1"/>
    <col min="12" max="12" width="16.33203125" customWidth="1"/>
    <col min="13" max="13" width="14.33203125" customWidth="1"/>
    <col min="14" max="15" width="20.83203125" customWidth="1"/>
    <col min="16" max="16" width="16.6640625" customWidth="1"/>
    <col min="17" max="17" width="19.5" customWidth="1"/>
    <col min="18" max="18" width="17.5" customWidth="1"/>
    <col min="19" max="19" width="17.83203125" customWidth="1"/>
    <col min="20" max="20" width="19.5" hidden="1" customWidth="1"/>
    <col min="21" max="21" width="23.5" hidden="1" customWidth="1"/>
    <col min="22" max="22" width="19.5" hidden="1" customWidth="1"/>
    <col min="23" max="23" width="19" hidden="1" customWidth="1"/>
    <col min="24" max="24" width="19.83203125" hidden="1" customWidth="1"/>
    <col min="25" max="25" width="21.83203125" hidden="1" customWidth="1"/>
    <col min="26" max="26" width="51.83203125" customWidth="1"/>
    <col min="27" max="27" width="24.5" customWidth="1"/>
    <col min="28" max="28" width="14.6640625" customWidth="1"/>
    <col min="29" max="29" width="15.1640625" customWidth="1"/>
    <col min="30" max="31" width="19.83203125" customWidth="1"/>
    <col min="32" max="32" width="21.83203125" style="117" customWidth="1"/>
    <col min="33" max="33" width="11.5" customWidth="1"/>
  </cols>
  <sheetData>
    <row r="2" spans="1:32" x14ac:dyDescent="0.2">
      <c r="A2" s="337"/>
      <c r="B2" s="338"/>
      <c r="C2" s="338"/>
      <c r="D2" s="346" t="s">
        <v>8</v>
      </c>
      <c r="E2" s="346"/>
      <c r="F2" s="346"/>
      <c r="G2" s="346"/>
      <c r="H2" s="346"/>
      <c r="I2" s="346"/>
      <c r="J2" s="346"/>
      <c r="K2" s="346"/>
      <c r="L2" s="346"/>
      <c r="M2" s="346"/>
      <c r="N2" s="346"/>
      <c r="O2" s="346"/>
      <c r="P2" s="346"/>
      <c r="Q2" s="346"/>
      <c r="R2" s="346"/>
      <c r="S2" s="346"/>
      <c r="T2" s="346"/>
      <c r="U2" s="346"/>
      <c r="V2" s="346"/>
      <c r="W2" s="346"/>
      <c r="X2" s="346"/>
      <c r="Y2" s="346"/>
      <c r="Z2" s="346"/>
      <c r="AA2" s="346"/>
      <c r="AB2" s="346"/>
      <c r="AC2" s="346"/>
      <c r="AD2" s="346"/>
      <c r="AE2" s="343" t="s">
        <v>0</v>
      </c>
      <c r="AF2" s="343"/>
    </row>
    <row r="3" spans="1:32" x14ac:dyDescent="0.2">
      <c r="A3" s="339"/>
      <c r="B3" s="340"/>
      <c r="C3" s="340"/>
      <c r="D3" s="346"/>
      <c r="E3" s="346"/>
      <c r="F3" s="346"/>
      <c r="G3" s="346"/>
      <c r="H3" s="346"/>
      <c r="I3" s="346"/>
      <c r="J3" s="346"/>
      <c r="K3" s="346"/>
      <c r="L3" s="346"/>
      <c r="M3" s="346"/>
      <c r="N3" s="346"/>
      <c r="O3" s="346"/>
      <c r="P3" s="346"/>
      <c r="Q3" s="346"/>
      <c r="R3" s="346"/>
      <c r="S3" s="346"/>
      <c r="T3" s="346"/>
      <c r="U3" s="346"/>
      <c r="V3" s="346"/>
      <c r="W3" s="346"/>
      <c r="X3" s="346"/>
      <c r="Y3" s="346"/>
      <c r="Z3" s="346"/>
      <c r="AA3" s="346"/>
      <c r="AB3" s="346"/>
      <c r="AC3" s="346"/>
      <c r="AD3" s="346"/>
      <c r="AE3" s="344" t="s">
        <v>7</v>
      </c>
      <c r="AF3" s="344"/>
    </row>
    <row r="4" spans="1:32" x14ac:dyDescent="0.2">
      <c r="A4" s="339"/>
      <c r="B4" s="340"/>
      <c r="C4" s="340"/>
      <c r="D4" s="346"/>
      <c r="E4" s="346"/>
      <c r="F4" s="346"/>
      <c r="G4" s="346"/>
      <c r="H4" s="346"/>
      <c r="I4" s="346"/>
      <c r="J4" s="346"/>
      <c r="K4" s="346"/>
      <c r="L4" s="346"/>
      <c r="M4" s="346"/>
      <c r="N4" s="346"/>
      <c r="O4" s="346"/>
      <c r="P4" s="346"/>
      <c r="Q4" s="346"/>
      <c r="R4" s="346"/>
      <c r="S4" s="346"/>
      <c r="T4" s="346"/>
      <c r="U4" s="346"/>
      <c r="V4" s="346"/>
      <c r="W4" s="346"/>
      <c r="X4" s="346"/>
      <c r="Y4" s="346"/>
      <c r="Z4" s="346"/>
      <c r="AA4" s="346"/>
      <c r="AB4" s="346"/>
      <c r="AC4" s="346"/>
      <c r="AD4" s="346"/>
      <c r="AE4" s="345" t="s">
        <v>9</v>
      </c>
      <c r="AF4" s="345"/>
    </row>
    <row r="5" spans="1:32" x14ac:dyDescent="0.2">
      <c r="A5" s="341"/>
      <c r="B5" s="342"/>
      <c r="C5" s="342"/>
      <c r="D5" s="346"/>
      <c r="E5" s="346"/>
      <c r="F5" s="346"/>
      <c r="G5" s="346"/>
      <c r="H5" s="346"/>
      <c r="I5" s="346"/>
      <c r="J5" s="346"/>
      <c r="K5" s="346"/>
      <c r="L5" s="346"/>
      <c r="M5" s="346"/>
      <c r="N5" s="346"/>
      <c r="O5" s="346"/>
      <c r="P5" s="346"/>
      <c r="Q5" s="346"/>
      <c r="R5" s="346"/>
      <c r="S5" s="346"/>
      <c r="T5" s="346"/>
      <c r="U5" s="346"/>
      <c r="V5" s="346"/>
      <c r="W5" s="346"/>
      <c r="X5" s="346"/>
      <c r="Y5" s="346"/>
      <c r="Z5" s="346"/>
      <c r="AA5" s="346"/>
      <c r="AB5" s="346"/>
      <c r="AC5" s="346"/>
      <c r="AD5" s="346"/>
      <c r="AE5" s="343" t="s">
        <v>1787</v>
      </c>
      <c r="AF5" s="343"/>
    </row>
    <row r="6" spans="1:32" ht="19" x14ac:dyDescent="0.2">
      <c r="A6" s="12"/>
      <c r="B6" s="6"/>
      <c r="C6" s="6"/>
      <c r="D6" s="6"/>
      <c r="E6" s="6"/>
      <c r="F6" s="6"/>
      <c r="G6" s="6"/>
      <c r="H6" s="6"/>
      <c r="I6" s="7"/>
      <c r="J6" s="7"/>
      <c r="K6" s="7"/>
      <c r="L6" s="7"/>
      <c r="M6" s="7"/>
      <c r="N6" s="7"/>
      <c r="O6" s="7"/>
      <c r="P6" s="7"/>
      <c r="Q6" s="7"/>
      <c r="R6" s="7"/>
      <c r="S6" s="7"/>
      <c r="T6" s="7"/>
      <c r="U6" s="7"/>
      <c r="V6" s="7"/>
      <c r="W6" s="7"/>
      <c r="X6" s="7"/>
      <c r="Y6" s="8"/>
      <c r="Z6" s="8"/>
      <c r="AA6" s="8"/>
      <c r="AB6" s="9"/>
      <c r="AC6" s="9"/>
      <c r="AD6" s="9"/>
      <c r="AE6" s="9"/>
      <c r="AF6" s="1"/>
    </row>
    <row r="7" spans="1:32" ht="16" x14ac:dyDescent="0.2">
      <c r="A7" s="331" t="s">
        <v>1</v>
      </c>
      <c r="B7" s="332"/>
      <c r="C7" s="333"/>
      <c r="D7" s="334" t="s">
        <v>192</v>
      </c>
      <c r="E7" s="335"/>
      <c r="F7" s="335"/>
      <c r="G7" s="335"/>
      <c r="H7" s="335"/>
      <c r="I7" s="335"/>
      <c r="J7" s="335"/>
      <c r="K7" s="335"/>
      <c r="L7" s="335"/>
      <c r="M7" s="335"/>
      <c r="N7" s="335"/>
      <c r="O7" s="335"/>
      <c r="P7" s="335"/>
      <c r="Q7" s="335"/>
      <c r="R7" s="335"/>
      <c r="S7" s="335"/>
      <c r="T7" s="335"/>
      <c r="U7" s="335"/>
      <c r="V7" s="335"/>
      <c r="W7" s="335"/>
      <c r="X7" s="335"/>
      <c r="Y7" s="335"/>
      <c r="Z7" s="335"/>
      <c r="AA7" s="335"/>
      <c r="AB7" s="335"/>
      <c r="AC7" s="335"/>
      <c r="AD7" s="335"/>
      <c r="AE7" s="335"/>
      <c r="AF7" s="336"/>
    </row>
    <row r="8" spans="1:32" ht="51" x14ac:dyDescent="0.2">
      <c r="A8" s="18" t="s">
        <v>35</v>
      </c>
      <c r="B8" s="18" t="s">
        <v>13</v>
      </c>
      <c r="C8" s="18" t="s">
        <v>14</v>
      </c>
      <c r="D8" s="11" t="s">
        <v>15</v>
      </c>
      <c r="E8" s="11" t="s">
        <v>16</v>
      </c>
      <c r="F8" s="11" t="s">
        <v>17</v>
      </c>
      <c r="G8" s="11" t="s">
        <v>18</v>
      </c>
      <c r="H8" s="11" t="s">
        <v>19</v>
      </c>
      <c r="I8" s="11" t="s">
        <v>20</v>
      </c>
      <c r="J8" s="11" t="s">
        <v>21</v>
      </c>
      <c r="K8" s="11" t="s">
        <v>22</v>
      </c>
      <c r="L8" s="11" t="s">
        <v>23</v>
      </c>
      <c r="M8" s="11" t="s">
        <v>24</v>
      </c>
      <c r="N8" s="11" t="s">
        <v>25</v>
      </c>
      <c r="O8" s="11" t="s">
        <v>260</v>
      </c>
      <c r="P8" s="11" t="s">
        <v>261</v>
      </c>
      <c r="Q8" s="11" t="s">
        <v>262</v>
      </c>
      <c r="R8" s="11" t="s">
        <v>263</v>
      </c>
      <c r="S8" s="11" t="s">
        <v>264</v>
      </c>
      <c r="T8" s="19" t="s">
        <v>26</v>
      </c>
      <c r="U8" s="19" t="s">
        <v>27</v>
      </c>
      <c r="V8" s="20" t="s">
        <v>265</v>
      </c>
      <c r="W8" s="20" t="s">
        <v>266</v>
      </c>
      <c r="X8" s="20" t="s">
        <v>268</v>
      </c>
      <c r="Y8" s="20" t="s">
        <v>267</v>
      </c>
      <c r="Z8" s="21" t="s">
        <v>269</v>
      </c>
      <c r="AA8" s="21" t="s">
        <v>28</v>
      </c>
      <c r="AB8" s="21" t="s">
        <v>29</v>
      </c>
      <c r="AC8" s="21" t="s">
        <v>30</v>
      </c>
      <c r="AD8" s="21" t="s">
        <v>31</v>
      </c>
      <c r="AE8" s="21" t="s">
        <v>32</v>
      </c>
      <c r="AF8" s="21" t="s">
        <v>33</v>
      </c>
    </row>
    <row r="9" spans="1:32" ht="128" x14ac:dyDescent="0.2">
      <c r="A9" s="327" t="s">
        <v>270</v>
      </c>
      <c r="B9" s="42" t="s">
        <v>271</v>
      </c>
      <c r="C9" s="294" t="s">
        <v>272</v>
      </c>
      <c r="D9" s="42" t="s">
        <v>273</v>
      </c>
      <c r="E9" s="26" t="s">
        <v>274</v>
      </c>
      <c r="F9" s="43" t="s">
        <v>181</v>
      </c>
      <c r="G9" s="42" t="s">
        <v>120</v>
      </c>
      <c r="H9" s="41" t="s">
        <v>275</v>
      </c>
      <c r="I9" s="42" t="s">
        <v>122</v>
      </c>
      <c r="J9" s="42">
        <v>0</v>
      </c>
      <c r="K9" s="42"/>
      <c r="L9" s="42"/>
      <c r="M9" s="42"/>
      <c r="N9" s="41" t="s">
        <v>276</v>
      </c>
      <c r="O9" s="41">
        <v>0</v>
      </c>
      <c r="P9" s="41">
        <v>0</v>
      </c>
      <c r="Q9" s="41" t="s">
        <v>276</v>
      </c>
      <c r="R9" s="41">
        <v>0</v>
      </c>
      <c r="S9" s="41">
        <v>0</v>
      </c>
      <c r="T9" s="10"/>
      <c r="U9" s="69"/>
      <c r="V9" s="69"/>
      <c r="W9" s="69"/>
      <c r="X9" s="69"/>
      <c r="Y9" s="69"/>
      <c r="Z9" s="14" t="s">
        <v>994</v>
      </c>
      <c r="AA9" s="77" t="s">
        <v>993</v>
      </c>
      <c r="AB9" s="77">
        <v>45691</v>
      </c>
      <c r="AC9" s="77">
        <v>45989</v>
      </c>
      <c r="AD9" s="14" t="s">
        <v>181</v>
      </c>
      <c r="AE9" s="14" t="s">
        <v>116</v>
      </c>
      <c r="AF9" s="13" t="s">
        <v>139</v>
      </c>
    </row>
    <row r="10" spans="1:32" ht="80" x14ac:dyDescent="0.2">
      <c r="A10" s="327"/>
      <c r="B10" s="42" t="s">
        <v>277</v>
      </c>
      <c r="C10" s="26" t="s">
        <v>278</v>
      </c>
      <c r="D10" s="42" t="s">
        <v>279</v>
      </c>
      <c r="E10" s="26" t="s">
        <v>280</v>
      </c>
      <c r="F10" s="43" t="s">
        <v>181</v>
      </c>
      <c r="G10" s="42" t="s">
        <v>118</v>
      </c>
      <c r="H10" s="41" t="s">
        <v>281</v>
      </c>
      <c r="I10" s="42" t="s">
        <v>123</v>
      </c>
      <c r="J10" s="42">
        <v>0</v>
      </c>
      <c r="K10" s="42"/>
      <c r="L10" s="42"/>
      <c r="M10" s="42"/>
      <c r="N10" s="41" t="s">
        <v>282</v>
      </c>
      <c r="O10" s="41">
        <v>0</v>
      </c>
      <c r="P10" s="41" t="s">
        <v>283</v>
      </c>
      <c r="Q10" s="41" t="s">
        <v>284</v>
      </c>
      <c r="R10" s="41" t="s">
        <v>282</v>
      </c>
      <c r="S10" s="41" t="s">
        <v>282</v>
      </c>
      <c r="T10" s="10"/>
      <c r="U10" s="69"/>
      <c r="V10" s="69"/>
      <c r="W10" s="69"/>
      <c r="X10" s="69"/>
      <c r="Y10" s="69"/>
      <c r="Z10" s="14" t="s">
        <v>996</v>
      </c>
      <c r="AA10" s="14" t="s">
        <v>995</v>
      </c>
      <c r="AB10" s="77">
        <v>45691</v>
      </c>
      <c r="AC10" s="77">
        <v>45989</v>
      </c>
      <c r="AD10" s="14" t="s">
        <v>181</v>
      </c>
      <c r="AE10" s="14" t="s">
        <v>116</v>
      </c>
      <c r="AF10" s="13" t="s">
        <v>139</v>
      </c>
    </row>
    <row r="11" spans="1:32" ht="160" x14ac:dyDescent="0.2">
      <c r="A11" s="327"/>
      <c r="B11" s="42" t="s">
        <v>285</v>
      </c>
      <c r="C11" s="26" t="s">
        <v>286</v>
      </c>
      <c r="D11" s="42" t="s">
        <v>287</v>
      </c>
      <c r="E11" s="26" t="s">
        <v>288</v>
      </c>
      <c r="F11" s="43" t="s">
        <v>187</v>
      </c>
      <c r="G11" s="42" t="s">
        <v>118</v>
      </c>
      <c r="H11" s="41" t="s">
        <v>289</v>
      </c>
      <c r="I11" s="42" t="s">
        <v>122</v>
      </c>
      <c r="J11" s="42">
        <v>0</v>
      </c>
      <c r="K11" s="42"/>
      <c r="L11" s="42"/>
      <c r="M11" s="42"/>
      <c r="N11" s="41" t="s">
        <v>290</v>
      </c>
      <c r="O11" s="41">
        <v>0</v>
      </c>
      <c r="P11" s="41" t="s">
        <v>291</v>
      </c>
      <c r="Q11" s="41" t="s">
        <v>292</v>
      </c>
      <c r="R11" s="41" t="s">
        <v>293</v>
      </c>
      <c r="S11" s="41" t="s">
        <v>293</v>
      </c>
      <c r="T11" s="10"/>
      <c r="U11" s="69"/>
      <c r="V11" s="69"/>
      <c r="W11" s="69"/>
      <c r="X11" s="69"/>
      <c r="Y11" s="69"/>
      <c r="Z11" s="14" t="s">
        <v>1051</v>
      </c>
      <c r="AA11" s="14" t="s">
        <v>1052</v>
      </c>
      <c r="AB11" s="77">
        <v>45687</v>
      </c>
      <c r="AC11" s="77">
        <v>45989</v>
      </c>
      <c r="AD11" s="14" t="s">
        <v>187</v>
      </c>
      <c r="AE11" s="14" t="s">
        <v>100</v>
      </c>
      <c r="AF11" s="13" t="s">
        <v>135</v>
      </c>
    </row>
    <row r="12" spans="1:32" ht="96" x14ac:dyDescent="0.2">
      <c r="A12" s="327"/>
      <c r="B12" s="42"/>
      <c r="C12" s="26"/>
      <c r="D12" s="42" t="s">
        <v>287</v>
      </c>
      <c r="E12" s="26"/>
      <c r="F12" s="43"/>
      <c r="G12" s="42"/>
      <c r="H12" s="41"/>
      <c r="I12" s="42"/>
      <c r="J12" s="42"/>
      <c r="K12" s="42"/>
      <c r="L12" s="42"/>
      <c r="M12" s="42"/>
      <c r="N12" s="41"/>
      <c r="O12" s="41"/>
      <c r="P12" s="41"/>
      <c r="Q12" s="41"/>
      <c r="R12" s="41"/>
      <c r="S12" s="41"/>
      <c r="T12" s="10"/>
      <c r="U12" s="69"/>
      <c r="V12" s="69"/>
      <c r="W12" s="69"/>
      <c r="X12" s="69"/>
      <c r="Y12" s="69"/>
      <c r="Z12" s="14" t="s">
        <v>1053</v>
      </c>
      <c r="AA12" s="14" t="s">
        <v>1052</v>
      </c>
      <c r="AB12" s="77">
        <v>45687</v>
      </c>
      <c r="AC12" s="77">
        <v>45989</v>
      </c>
      <c r="AD12" s="14" t="s">
        <v>187</v>
      </c>
      <c r="AE12" s="14" t="s">
        <v>100</v>
      </c>
      <c r="AF12" s="13" t="s">
        <v>135</v>
      </c>
    </row>
    <row r="13" spans="1:32" ht="64" x14ac:dyDescent="0.2">
      <c r="A13" s="327"/>
      <c r="B13" s="42" t="s">
        <v>294</v>
      </c>
      <c r="C13" s="26" t="s">
        <v>295</v>
      </c>
      <c r="D13" s="42" t="s">
        <v>296</v>
      </c>
      <c r="E13" s="50" t="s">
        <v>854</v>
      </c>
      <c r="F13" s="43" t="s">
        <v>189</v>
      </c>
      <c r="G13" s="42" t="s">
        <v>120</v>
      </c>
      <c r="H13" s="41" t="s">
        <v>297</v>
      </c>
      <c r="I13" s="42" t="s">
        <v>123</v>
      </c>
      <c r="J13" s="46">
        <v>0.39</v>
      </c>
      <c r="K13" s="41" t="s">
        <v>298</v>
      </c>
      <c r="L13" s="42">
        <v>2022</v>
      </c>
      <c r="M13" s="42" t="s">
        <v>129</v>
      </c>
      <c r="N13" s="47" t="s">
        <v>299</v>
      </c>
      <c r="O13" s="41">
        <v>0</v>
      </c>
      <c r="P13" s="48" t="s">
        <v>300</v>
      </c>
      <c r="Q13" s="48" t="s">
        <v>301</v>
      </c>
      <c r="R13" s="48" t="s">
        <v>302</v>
      </c>
      <c r="S13" s="48" t="s">
        <v>303</v>
      </c>
      <c r="T13" s="92" t="s">
        <v>144</v>
      </c>
      <c r="U13" s="92" t="s">
        <v>1070</v>
      </c>
      <c r="V13" s="93" t="s">
        <v>1071</v>
      </c>
      <c r="W13" s="89"/>
      <c r="X13" s="89"/>
      <c r="Y13" s="89"/>
      <c r="Z13" s="90" t="s">
        <v>1072</v>
      </c>
      <c r="AA13" s="90" t="s">
        <v>1771</v>
      </c>
      <c r="AB13" s="77">
        <v>45691</v>
      </c>
      <c r="AC13" s="77">
        <v>45989</v>
      </c>
      <c r="AD13" s="91" t="s">
        <v>189</v>
      </c>
      <c r="AE13" s="14" t="s">
        <v>116</v>
      </c>
      <c r="AF13" s="14" t="s">
        <v>143</v>
      </c>
    </row>
    <row r="14" spans="1:32" ht="112" x14ac:dyDescent="0.2">
      <c r="A14" s="327"/>
      <c r="B14" s="42"/>
      <c r="C14" s="26"/>
      <c r="D14" s="42" t="s">
        <v>296</v>
      </c>
      <c r="E14" s="50"/>
      <c r="F14" s="43"/>
      <c r="G14" s="42"/>
      <c r="H14" s="41"/>
      <c r="I14" s="42"/>
      <c r="J14" s="46"/>
      <c r="K14" s="41"/>
      <c r="L14" s="42"/>
      <c r="M14" s="42"/>
      <c r="N14" s="47"/>
      <c r="O14" s="41"/>
      <c r="P14" s="48"/>
      <c r="Q14" s="48"/>
      <c r="R14" s="48"/>
      <c r="S14" s="48"/>
      <c r="T14" s="10"/>
      <c r="U14" s="69"/>
      <c r="V14" s="69"/>
      <c r="W14" s="69"/>
      <c r="X14" s="69"/>
      <c r="Y14" s="69"/>
      <c r="Z14" s="14" t="s">
        <v>958</v>
      </c>
      <c r="AA14" s="14" t="s">
        <v>952</v>
      </c>
      <c r="AB14" s="77">
        <v>45721</v>
      </c>
      <c r="AC14" s="77">
        <v>45982</v>
      </c>
      <c r="AD14" s="14" t="s">
        <v>171</v>
      </c>
      <c r="AE14" s="14" t="s">
        <v>100</v>
      </c>
      <c r="AF14" s="13" t="s">
        <v>134</v>
      </c>
    </row>
    <row r="15" spans="1:32" ht="48" x14ac:dyDescent="0.2">
      <c r="A15" s="327"/>
      <c r="B15" s="42"/>
      <c r="C15" s="26"/>
      <c r="D15" s="42" t="s">
        <v>296</v>
      </c>
      <c r="E15" s="50"/>
      <c r="F15" s="43"/>
      <c r="G15" s="42"/>
      <c r="H15" s="41"/>
      <c r="I15" s="42"/>
      <c r="J15" s="46"/>
      <c r="K15" s="41"/>
      <c r="L15" s="42"/>
      <c r="M15" s="42"/>
      <c r="N15" s="47"/>
      <c r="O15" s="41"/>
      <c r="P15" s="48"/>
      <c r="Q15" s="48"/>
      <c r="R15" s="48"/>
      <c r="S15" s="48"/>
      <c r="T15" s="10"/>
      <c r="U15" s="69"/>
      <c r="V15" s="69"/>
      <c r="W15" s="69"/>
      <c r="X15" s="69"/>
      <c r="Y15" s="69"/>
      <c r="Z15" s="81" t="s">
        <v>959</v>
      </c>
      <c r="AA15" s="81" t="s">
        <v>953</v>
      </c>
      <c r="AB15" s="77">
        <v>45721</v>
      </c>
      <c r="AC15" s="77">
        <v>45982</v>
      </c>
      <c r="AD15" s="14" t="s">
        <v>171</v>
      </c>
      <c r="AE15" s="14" t="s">
        <v>100</v>
      </c>
      <c r="AF15" s="13" t="s">
        <v>134</v>
      </c>
    </row>
    <row r="16" spans="1:32" ht="160" x14ac:dyDescent="0.2">
      <c r="A16" s="327"/>
      <c r="B16" s="42"/>
      <c r="C16" s="26"/>
      <c r="D16" s="42" t="s">
        <v>296</v>
      </c>
      <c r="E16" s="50"/>
      <c r="F16" s="43"/>
      <c r="G16" s="42"/>
      <c r="H16" s="41"/>
      <c r="I16" s="42"/>
      <c r="J16" s="46"/>
      <c r="K16" s="41"/>
      <c r="L16" s="42"/>
      <c r="M16" s="42"/>
      <c r="N16" s="47"/>
      <c r="O16" s="41"/>
      <c r="P16" s="48"/>
      <c r="Q16" s="48"/>
      <c r="R16" s="48"/>
      <c r="S16" s="48"/>
      <c r="T16" s="10"/>
      <c r="U16" s="69"/>
      <c r="V16" s="69"/>
      <c r="W16" s="69"/>
      <c r="X16" s="69"/>
      <c r="Y16" s="69"/>
      <c r="Z16" s="14" t="s">
        <v>960</v>
      </c>
      <c r="AA16" s="14" t="s">
        <v>954</v>
      </c>
      <c r="AB16" s="77">
        <v>45691</v>
      </c>
      <c r="AC16" s="77">
        <v>45989</v>
      </c>
      <c r="AD16" s="14" t="s">
        <v>189</v>
      </c>
      <c r="AE16" s="14" t="s">
        <v>100</v>
      </c>
      <c r="AF16" s="13" t="s">
        <v>134</v>
      </c>
    </row>
    <row r="17" spans="1:32" ht="144" x14ac:dyDescent="0.2">
      <c r="A17" s="327"/>
      <c r="B17" s="42"/>
      <c r="C17" s="26"/>
      <c r="D17" s="42" t="s">
        <v>296</v>
      </c>
      <c r="E17" s="50"/>
      <c r="F17" s="43"/>
      <c r="G17" s="42"/>
      <c r="H17" s="41"/>
      <c r="I17" s="42"/>
      <c r="J17" s="46"/>
      <c r="K17" s="41"/>
      <c r="L17" s="42"/>
      <c r="M17" s="42"/>
      <c r="N17" s="47"/>
      <c r="O17" s="41"/>
      <c r="P17" s="48"/>
      <c r="Q17" s="48"/>
      <c r="R17" s="48"/>
      <c r="S17" s="48"/>
      <c r="T17" s="10"/>
      <c r="U17" s="69"/>
      <c r="V17" s="69"/>
      <c r="W17" s="69"/>
      <c r="X17" s="69"/>
      <c r="Y17" s="69"/>
      <c r="Z17" s="14" t="s">
        <v>961</v>
      </c>
      <c r="AA17" s="14" t="s">
        <v>955</v>
      </c>
      <c r="AB17" s="77">
        <v>45691</v>
      </c>
      <c r="AC17" s="77">
        <v>45961</v>
      </c>
      <c r="AD17" s="14" t="s">
        <v>956</v>
      </c>
      <c r="AE17" s="14" t="s">
        <v>100</v>
      </c>
      <c r="AF17" s="14" t="s">
        <v>134</v>
      </c>
    </row>
    <row r="18" spans="1:32" ht="192" x14ac:dyDescent="0.2">
      <c r="A18" s="327"/>
      <c r="B18" s="42"/>
      <c r="C18" s="26"/>
      <c r="D18" s="42" t="s">
        <v>296</v>
      </c>
      <c r="E18" s="50"/>
      <c r="F18" s="43"/>
      <c r="G18" s="42"/>
      <c r="H18" s="41"/>
      <c r="I18" s="42"/>
      <c r="J18" s="46"/>
      <c r="K18" s="41"/>
      <c r="L18" s="42"/>
      <c r="M18" s="42"/>
      <c r="N18" s="47"/>
      <c r="O18" s="41"/>
      <c r="P18" s="48"/>
      <c r="Q18" s="48"/>
      <c r="R18" s="48"/>
      <c r="S18" s="48"/>
      <c r="T18" s="10"/>
      <c r="U18" s="69"/>
      <c r="V18" s="69"/>
      <c r="W18" s="69"/>
      <c r="X18" s="69"/>
      <c r="Y18" s="69"/>
      <c r="Z18" s="14" t="s">
        <v>962</v>
      </c>
      <c r="AA18" s="14" t="s">
        <v>957</v>
      </c>
      <c r="AB18" s="77">
        <v>45691</v>
      </c>
      <c r="AC18" s="77">
        <v>45961</v>
      </c>
      <c r="AD18" s="14" t="s">
        <v>956</v>
      </c>
      <c r="AE18" s="14" t="s">
        <v>100</v>
      </c>
      <c r="AF18" s="13" t="s">
        <v>134</v>
      </c>
    </row>
    <row r="19" spans="1:32" ht="48" x14ac:dyDescent="0.2">
      <c r="A19" s="327"/>
      <c r="B19" s="42"/>
      <c r="C19" s="26"/>
      <c r="D19" s="42" t="s">
        <v>296</v>
      </c>
      <c r="E19" s="50"/>
      <c r="F19" s="43"/>
      <c r="G19" s="42"/>
      <c r="H19" s="41"/>
      <c r="I19" s="42"/>
      <c r="J19" s="46"/>
      <c r="K19" s="41"/>
      <c r="L19" s="42"/>
      <c r="M19" s="42"/>
      <c r="N19" s="47"/>
      <c r="O19" s="41"/>
      <c r="P19" s="48"/>
      <c r="Q19" s="48"/>
      <c r="R19" s="48"/>
      <c r="S19" s="48"/>
      <c r="T19" s="10"/>
      <c r="U19" s="69"/>
      <c r="V19" s="69"/>
      <c r="W19" s="69"/>
      <c r="X19" s="69"/>
      <c r="Y19" s="69"/>
      <c r="Z19" s="14" t="s">
        <v>1784</v>
      </c>
      <c r="AA19" s="14" t="s">
        <v>1214</v>
      </c>
      <c r="AB19" s="77">
        <v>45691</v>
      </c>
      <c r="AC19" s="77">
        <v>45989</v>
      </c>
      <c r="AD19" s="14" t="s">
        <v>168</v>
      </c>
      <c r="AE19" s="14" t="s">
        <v>100</v>
      </c>
      <c r="AF19" s="14" t="s">
        <v>135</v>
      </c>
    </row>
    <row r="20" spans="1:32" ht="80" x14ac:dyDescent="0.2">
      <c r="A20" s="327"/>
      <c r="B20" s="42" t="s">
        <v>304</v>
      </c>
      <c r="C20" s="26" t="s">
        <v>305</v>
      </c>
      <c r="D20" s="42" t="s">
        <v>306</v>
      </c>
      <c r="E20" s="50" t="s">
        <v>855</v>
      </c>
      <c r="F20" s="43" t="s">
        <v>189</v>
      </c>
      <c r="G20" s="42" t="s">
        <v>120</v>
      </c>
      <c r="H20" s="41" t="s">
        <v>297</v>
      </c>
      <c r="I20" s="42" t="s">
        <v>123</v>
      </c>
      <c r="J20" s="56">
        <v>340</v>
      </c>
      <c r="K20" s="57" t="s">
        <v>856</v>
      </c>
      <c r="L20" s="56">
        <v>2024</v>
      </c>
      <c r="M20" s="56" t="s">
        <v>129</v>
      </c>
      <c r="N20" s="58" t="s">
        <v>857</v>
      </c>
      <c r="O20" s="59">
        <v>0</v>
      </c>
      <c r="P20" s="58" t="s">
        <v>858</v>
      </c>
      <c r="Q20" s="58" t="s">
        <v>858</v>
      </c>
      <c r="R20" s="58" t="s">
        <v>858</v>
      </c>
      <c r="S20" s="58" t="s">
        <v>858</v>
      </c>
      <c r="T20" s="90" t="s">
        <v>144</v>
      </c>
      <c r="U20" s="90" t="s">
        <v>1070</v>
      </c>
      <c r="V20" s="94" t="s">
        <v>1071</v>
      </c>
      <c r="W20" s="89"/>
      <c r="X20" s="89"/>
      <c r="Y20" s="89"/>
      <c r="Z20" s="90" t="s">
        <v>1073</v>
      </c>
      <c r="AA20" s="90" t="s">
        <v>1074</v>
      </c>
      <c r="AB20" s="77">
        <v>45691</v>
      </c>
      <c r="AC20" s="77">
        <v>45989</v>
      </c>
      <c r="AD20" s="91" t="s">
        <v>189</v>
      </c>
      <c r="AE20" s="14" t="s">
        <v>116</v>
      </c>
      <c r="AF20" s="13" t="s">
        <v>143</v>
      </c>
    </row>
    <row r="21" spans="1:32" ht="112" x14ac:dyDescent="0.2">
      <c r="A21" s="327"/>
      <c r="B21" s="42" t="s">
        <v>307</v>
      </c>
      <c r="C21" s="26" t="s">
        <v>308</v>
      </c>
      <c r="D21" s="42" t="s">
        <v>309</v>
      </c>
      <c r="E21" s="26" t="s">
        <v>310</v>
      </c>
      <c r="F21" s="26" t="s">
        <v>191</v>
      </c>
      <c r="G21" s="42" t="s">
        <v>120</v>
      </c>
      <c r="H21" s="41" t="s">
        <v>311</v>
      </c>
      <c r="I21" s="42" t="s">
        <v>122</v>
      </c>
      <c r="J21" s="42">
        <v>0</v>
      </c>
      <c r="K21" s="42"/>
      <c r="L21" s="42"/>
      <c r="M21" s="42"/>
      <c r="N21" s="41" t="s">
        <v>312</v>
      </c>
      <c r="O21" s="41">
        <v>0</v>
      </c>
      <c r="P21" s="41">
        <v>0</v>
      </c>
      <c r="Q21" s="41" t="s">
        <v>312</v>
      </c>
      <c r="R21" s="41">
        <v>0</v>
      </c>
      <c r="S21" s="41">
        <v>0</v>
      </c>
      <c r="T21" s="10" t="s">
        <v>880</v>
      </c>
      <c r="U21" s="69"/>
      <c r="V21" s="69"/>
      <c r="W21" s="69"/>
      <c r="X21" s="69"/>
      <c r="Y21" s="69"/>
      <c r="Z21" s="14" t="s">
        <v>914</v>
      </c>
      <c r="AA21" s="14" t="s">
        <v>915</v>
      </c>
      <c r="AB21" s="77">
        <v>45691</v>
      </c>
      <c r="AC21" s="77">
        <v>45989</v>
      </c>
      <c r="AD21" s="14" t="s">
        <v>189</v>
      </c>
      <c r="AE21" s="14" t="s">
        <v>111</v>
      </c>
      <c r="AF21" s="13" t="s">
        <v>142</v>
      </c>
    </row>
    <row r="22" spans="1:32" ht="80" x14ac:dyDescent="0.2">
      <c r="A22" s="327" t="s">
        <v>313</v>
      </c>
      <c r="B22" s="42" t="s">
        <v>314</v>
      </c>
      <c r="C22" s="26" t="s">
        <v>315</v>
      </c>
      <c r="D22" s="42" t="s">
        <v>316</v>
      </c>
      <c r="E22" s="26" t="s">
        <v>317</v>
      </c>
      <c r="F22" s="43" t="s">
        <v>184</v>
      </c>
      <c r="G22" s="42" t="s">
        <v>118</v>
      </c>
      <c r="H22" s="41" t="s">
        <v>281</v>
      </c>
      <c r="I22" s="42" t="s">
        <v>123</v>
      </c>
      <c r="J22" s="42">
        <v>0</v>
      </c>
      <c r="K22" s="42"/>
      <c r="L22" s="42"/>
      <c r="M22" s="42"/>
      <c r="N22" s="41" t="s">
        <v>282</v>
      </c>
      <c r="O22" s="41">
        <v>0</v>
      </c>
      <c r="P22" s="41" t="s">
        <v>283</v>
      </c>
      <c r="Q22" s="41" t="s">
        <v>284</v>
      </c>
      <c r="R22" s="41" t="s">
        <v>282</v>
      </c>
      <c r="S22" s="41" t="s">
        <v>282</v>
      </c>
      <c r="T22" s="14" t="s">
        <v>152</v>
      </c>
      <c r="U22" s="76">
        <f>+SUM(V22:Y22)</f>
        <v>0</v>
      </c>
      <c r="V22" s="76">
        <v>0</v>
      </c>
      <c r="W22" s="76">
        <v>0</v>
      </c>
      <c r="X22" s="76">
        <v>0</v>
      </c>
      <c r="Y22" s="76">
        <v>0</v>
      </c>
      <c r="Z22" s="14" t="s">
        <v>1041</v>
      </c>
      <c r="AA22" s="14" t="s">
        <v>1045</v>
      </c>
      <c r="AB22" s="77">
        <v>45691</v>
      </c>
      <c r="AC22" s="77">
        <v>45989</v>
      </c>
      <c r="AD22" s="14" t="s">
        <v>184</v>
      </c>
      <c r="AE22" s="14" t="s">
        <v>116</v>
      </c>
      <c r="AF22" s="14" t="s">
        <v>143</v>
      </c>
    </row>
    <row r="23" spans="1:32" ht="48" x14ac:dyDescent="0.2">
      <c r="A23" s="327"/>
      <c r="B23" s="42"/>
      <c r="C23" s="26"/>
      <c r="D23" s="42" t="s">
        <v>316</v>
      </c>
      <c r="E23" s="26"/>
      <c r="F23" s="43"/>
      <c r="G23" s="42"/>
      <c r="H23" s="41"/>
      <c r="I23" s="42"/>
      <c r="J23" s="42"/>
      <c r="K23" s="42"/>
      <c r="L23" s="42"/>
      <c r="M23" s="42"/>
      <c r="N23" s="41"/>
      <c r="O23" s="41"/>
      <c r="P23" s="41"/>
      <c r="Q23" s="41"/>
      <c r="R23" s="41"/>
      <c r="S23" s="41"/>
      <c r="T23" s="14"/>
      <c r="U23" s="76"/>
      <c r="V23" s="76"/>
      <c r="W23" s="76"/>
      <c r="X23" s="76"/>
      <c r="Y23" s="76"/>
      <c r="Z23" s="14" t="s">
        <v>1049</v>
      </c>
      <c r="AA23" s="14" t="s">
        <v>1050</v>
      </c>
      <c r="AB23" s="87">
        <v>45703</v>
      </c>
      <c r="AC23" s="87">
        <v>45777</v>
      </c>
      <c r="AD23" s="14" t="s">
        <v>184</v>
      </c>
      <c r="AE23" s="14" t="s">
        <v>116</v>
      </c>
      <c r="AF23" s="14" t="s">
        <v>143</v>
      </c>
    </row>
    <row r="24" spans="1:32" ht="176" x14ac:dyDescent="0.2">
      <c r="A24" s="327"/>
      <c r="B24" s="42" t="s">
        <v>318</v>
      </c>
      <c r="C24" s="26" t="s">
        <v>319</v>
      </c>
      <c r="D24" s="42" t="s">
        <v>320</v>
      </c>
      <c r="E24" s="26" t="s">
        <v>321</v>
      </c>
      <c r="F24" s="26" t="s">
        <v>180</v>
      </c>
      <c r="G24" s="42" t="s">
        <v>120</v>
      </c>
      <c r="H24" s="41" t="s">
        <v>322</v>
      </c>
      <c r="I24" s="42" t="s">
        <v>122</v>
      </c>
      <c r="J24" s="42">
        <v>0</v>
      </c>
      <c r="K24" s="42"/>
      <c r="L24" s="42"/>
      <c r="M24" s="42"/>
      <c r="N24" s="41" t="s">
        <v>323</v>
      </c>
      <c r="O24" s="41">
        <v>0</v>
      </c>
      <c r="P24" s="41" t="s">
        <v>324</v>
      </c>
      <c r="Q24" s="41" t="s">
        <v>324</v>
      </c>
      <c r="R24" s="41" t="s">
        <v>324</v>
      </c>
      <c r="S24" s="41">
        <v>0</v>
      </c>
      <c r="T24" s="10"/>
      <c r="U24" s="69"/>
      <c r="V24" s="69"/>
      <c r="W24" s="69"/>
      <c r="X24" s="69"/>
      <c r="Y24" s="69"/>
      <c r="Z24" s="95" t="s">
        <v>1227</v>
      </c>
      <c r="AA24" s="95" t="s">
        <v>1091</v>
      </c>
      <c r="AB24" s="95" t="s">
        <v>1092</v>
      </c>
      <c r="AC24" s="97">
        <v>45838</v>
      </c>
      <c r="AD24" s="95" t="s">
        <v>180</v>
      </c>
      <c r="AE24" s="95" t="s">
        <v>105</v>
      </c>
      <c r="AF24" s="95" t="s">
        <v>138</v>
      </c>
    </row>
    <row r="25" spans="1:32" ht="64" x14ac:dyDescent="0.2">
      <c r="A25" s="41"/>
      <c r="B25" s="72"/>
      <c r="C25" s="88"/>
      <c r="D25" s="42" t="s">
        <v>320</v>
      </c>
      <c r="E25" s="26"/>
      <c r="F25" s="26"/>
      <c r="G25" s="42"/>
      <c r="H25" s="41"/>
      <c r="I25" s="42"/>
      <c r="J25" s="42"/>
      <c r="K25" s="42"/>
      <c r="L25" s="42"/>
      <c r="M25" s="42"/>
      <c r="N25" s="41"/>
      <c r="O25" s="41"/>
      <c r="P25" s="41"/>
      <c r="Q25" s="41"/>
      <c r="R25" s="41"/>
      <c r="S25" s="41"/>
      <c r="T25" s="10"/>
      <c r="U25" s="69"/>
      <c r="V25" s="69"/>
      <c r="W25" s="69"/>
      <c r="X25" s="69"/>
      <c r="Y25" s="69"/>
      <c r="Z25" s="128" t="s">
        <v>1232</v>
      </c>
      <c r="AA25" s="44" t="s">
        <v>1233</v>
      </c>
      <c r="AB25" s="77">
        <v>45691</v>
      </c>
      <c r="AC25" s="77">
        <v>45747</v>
      </c>
      <c r="AD25" s="14" t="s">
        <v>180</v>
      </c>
      <c r="AE25" s="14" t="s">
        <v>102</v>
      </c>
      <c r="AF25" s="16" t="s">
        <v>138</v>
      </c>
    </row>
    <row r="26" spans="1:32" ht="64" x14ac:dyDescent="0.2">
      <c r="A26" s="41"/>
      <c r="B26" s="72"/>
      <c r="C26" s="88"/>
      <c r="D26" s="42" t="s">
        <v>320</v>
      </c>
      <c r="E26" s="26"/>
      <c r="F26" s="26"/>
      <c r="G26" s="42"/>
      <c r="H26" s="41"/>
      <c r="I26" s="42"/>
      <c r="J26" s="42"/>
      <c r="K26" s="42"/>
      <c r="L26" s="42"/>
      <c r="M26" s="42"/>
      <c r="N26" s="41"/>
      <c r="O26" s="41"/>
      <c r="P26" s="41"/>
      <c r="Q26" s="41"/>
      <c r="R26" s="41"/>
      <c r="S26" s="41"/>
      <c r="T26" s="10"/>
      <c r="U26" s="69"/>
      <c r="V26" s="69"/>
      <c r="W26" s="69"/>
      <c r="X26" s="69"/>
      <c r="Y26" s="69"/>
      <c r="Z26" s="95" t="s">
        <v>1093</v>
      </c>
      <c r="AA26" s="95" t="s">
        <v>1094</v>
      </c>
      <c r="AB26" s="97">
        <v>45748</v>
      </c>
      <c r="AC26" s="97">
        <v>45868</v>
      </c>
      <c r="AD26" s="95" t="s">
        <v>180</v>
      </c>
      <c r="AE26" s="95" t="s">
        <v>105</v>
      </c>
      <c r="AF26" s="95" t="s">
        <v>138</v>
      </c>
    </row>
    <row r="27" spans="1:32" ht="144" x14ac:dyDescent="0.2">
      <c r="A27" s="41"/>
      <c r="B27" s="72"/>
      <c r="C27" s="88"/>
      <c r="D27" s="42" t="s">
        <v>320</v>
      </c>
      <c r="E27" s="26"/>
      <c r="F27" s="26"/>
      <c r="G27" s="42"/>
      <c r="H27" s="41"/>
      <c r="I27" s="42"/>
      <c r="J27" s="42"/>
      <c r="K27" s="42"/>
      <c r="L27" s="42"/>
      <c r="M27" s="42"/>
      <c r="N27" s="41"/>
      <c r="O27" s="41"/>
      <c r="P27" s="41"/>
      <c r="Q27" s="41"/>
      <c r="R27" s="41"/>
      <c r="S27" s="41"/>
      <c r="T27" s="10"/>
      <c r="U27" s="69"/>
      <c r="V27" s="69"/>
      <c r="W27" s="69"/>
      <c r="X27" s="69"/>
      <c r="Y27" s="69"/>
      <c r="Z27" s="95" t="s">
        <v>1095</v>
      </c>
      <c r="AA27" s="95" t="s">
        <v>1234</v>
      </c>
      <c r="AB27" s="97">
        <v>45670</v>
      </c>
      <c r="AC27" s="97">
        <v>45989</v>
      </c>
      <c r="AD27" s="95" t="s">
        <v>180</v>
      </c>
      <c r="AE27" s="95" t="s">
        <v>105</v>
      </c>
      <c r="AF27" s="95" t="s">
        <v>138</v>
      </c>
    </row>
    <row r="28" spans="1:32" ht="64" x14ac:dyDescent="0.2">
      <c r="A28" s="41"/>
      <c r="B28" s="72"/>
      <c r="C28" s="88"/>
      <c r="D28" s="42" t="s">
        <v>320</v>
      </c>
      <c r="E28" s="26"/>
      <c r="F28" s="26"/>
      <c r="G28" s="42"/>
      <c r="H28" s="41"/>
      <c r="I28" s="42"/>
      <c r="J28" s="42"/>
      <c r="K28" s="42"/>
      <c r="L28" s="42"/>
      <c r="M28" s="42"/>
      <c r="N28" s="41"/>
      <c r="O28" s="41"/>
      <c r="P28" s="41"/>
      <c r="Q28" s="41"/>
      <c r="R28" s="41"/>
      <c r="S28" s="41"/>
      <c r="T28" s="10"/>
      <c r="U28" s="69"/>
      <c r="V28" s="69"/>
      <c r="W28" s="69"/>
      <c r="X28" s="69"/>
      <c r="Y28" s="69"/>
      <c r="Z28" s="95" t="s">
        <v>1096</v>
      </c>
      <c r="AA28" s="129" t="s">
        <v>1235</v>
      </c>
      <c r="AB28" s="97">
        <v>45748</v>
      </c>
      <c r="AC28" s="97">
        <v>45838</v>
      </c>
      <c r="AD28" s="95" t="s">
        <v>180</v>
      </c>
      <c r="AE28" s="95" t="s">
        <v>105</v>
      </c>
      <c r="AF28" s="95" t="s">
        <v>138</v>
      </c>
    </row>
    <row r="29" spans="1:32" ht="64" x14ac:dyDescent="0.2">
      <c r="A29" s="41"/>
      <c r="B29" s="72"/>
      <c r="C29" s="88"/>
      <c r="D29" s="42" t="s">
        <v>320</v>
      </c>
      <c r="E29" s="26"/>
      <c r="F29" s="26"/>
      <c r="G29" s="42"/>
      <c r="H29" s="41"/>
      <c r="I29" s="42"/>
      <c r="J29" s="42"/>
      <c r="K29" s="42"/>
      <c r="L29" s="42"/>
      <c r="M29" s="42"/>
      <c r="N29" s="41"/>
      <c r="O29" s="41"/>
      <c r="P29" s="41"/>
      <c r="Q29" s="41"/>
      <c r="R29" s="41"/>
      <c r="S29" s="41"/>
      <c r="T29" s="10"/>
      <c r="U29" s="69"/>
      <c r="V29" s="69"/>
      <c r="W29" s="69"/>
      <c r="X29" s="69"/>
      <c r="Y29" s="69"/>
      <c r="Z29" s="95" t="s">
        <v>1229</v>
      </c>
      <c r="AA29" s="95" t="s">
        <v>1228</v>
      </c>
      <c r="AB29" s="97">
        <v>45748</v>
      </c>
      <c r="AC29" s="97">
        <v>45989</v>
      </c>
      <c r="AD29" s="95" t="s">
        <v>180</v>
      </c>
      <c r="AE29" s="95" t="s">
        <v>105</v>
      </c>
      <c r="AF29" s="95" t="s">
        <v>138</v>
      </c>
    </row>
    <row r="30" spans="1:32" ht="48" x14ac:dyDescent="0.2">
      <c r="A30" s="41"/>
      <c r="B30" s="72"/>
      <c r="C30" s="88"/>
      <c r="D30" s="42" t="s">
        <v>320</v>
      </c>
      <c r="E30" s="26"/>
      <c r="F30" s="26"/>
      <c r="G30" s="42"/>
      <c r="H30" s="41"/>
      <c r="I30" s="42"/>
      <c r="J30" s="42"/>
      <c r="K30" s="42"/>
      <c r="L30" s="42"/>
      <c r="M30" s="42"/>
      <c r="N30" s="41"/>
      <c r="O30" s="41"/>
      <c r="P30" s="41"/>
      <c r="Q30" s="41"/>
      <c r="R30" s="41"/>
      <c r="S30" s="41"/>
      <c r="T30" s="10"/>
      <c r="U30" s="69"/>
      <c r="V30" s="69"/>
      <c r="W30" s="69"/>
      <c r="X30" s="69"/>
      <c r="Y30" s="69"/>
      <c r="Z30" s="127" t="s">
        <v>1230</v>
      </c>
      <c r="AA30" s="44" t="s">
        <v>1231</v>
      </c>
      <c r="AB30" s="97">
        <v>45670</v>
      </c>
      <c r="AC30" s="97">
        <v>45838</v>
      </c>
      <c r="AD30" s="95" t="s">
        <v>180</v>
      </c>
      <c r="AE30" s="95" t="s">
        <v>105</v>
      </c>
      <c r="AF30" s="95" t="s">
        <v>138</v>
      </c>
    </row>
    <row r="31" spans="1:32" ht="64" x14ac:dyDescent="0.2">
      <c r="A31" s="327" t="s">
        <v>325</v>
      </c>
      <c r="B31" s="304" t="s">
        <v>326</v>
      </c>
      <c r="C31" s="325" t="s">
        <v>327</v>
      </c>
      <c r="D31" s="42" t="s">
        <v>328</v>
      </c>
      <c r="E31" s="26" t="s">
        <v>329</v>
      </c>
      <c r="F31" s="43" t="s">
        <v>187</v>
      </c>
      <c r="G31" s="42" t="s">
        <v>120</v>
      </c>
      <c r="H31" s="41" t="s">
        <v>330</v>
      </c>
      <c r="I31" s="42" t="s">
        <v>122</v>
      </c>
      <c r="J31" s="42">
        <v>0</v>
      </c>
      <c r="K31" s="42"/>
      <c r="L31" s="42"/>
      <c r="M31" s="42"/>
      <c r="N31" s="41" t="s">
        <v>331</v>
      </c>
      <c r="O31" s="41">
        <v>0</v>
      </c>
      <c r="P31" s="41">
        <v>0</v>
      </c>
      <c r="Q31" s="41" t="s">
        <v>331</v>
      </c>
      <c r="R31" s="41">
        <v>0</v>
      </c>
      <c r="S31" s="41">
        <v>0</v>
      </c>
      <c r="T31" s="10"/>
      <c r="U31" s="69"/>
      <c r="V31" s="69"/>
      <c r="W31" s="69"/>
      <c r="X31" s="69"/>
      <c r="Y31" s="69"/>
      <c r="Z31" s="14" t="s">
        <v>1054</v>
      </c>
      <c r="AA31" s="14" t="s">
        <v>1055</v>
      </c>
      <c r="AB31" s="77">
        <v>45687</v>
      </c>
      <c r="AC31" s="97">
        <v>45989</v>
      </c>
      <c r="AD31" s="14" t="s">
        <v>187</v>
      </c>
      <c r="AE31" s="14" t="s">
        <v>100</v>
      </c>
      <c r="AF31" s="13" t="s">
        <v>132</v>
      </c>
    </row>
    <row r="32" spans="1:32" ht="64" x14ac:dyDescent="0.2">
      <c r="A32" s="327"/>
      <c r="B32" s="305"/>
      <c r="C32" s="326"/>
      <c r="D32" s="42" t="s">
        <v>332</v>
      </c>
      <c r="E32" s="26" t="s">
        <v>333</v>
      </c>
      <c r="F32" s="43" t="s">
        <v>187</v>
      </c>
      <c r="G32" s="42" t="s">
        <v>120</v>
      </c>
      <c r="H32" s="41" t="s">
        <v>330</v>
      </c>
      <c r="I32" s="42" t="s">
        <v>122</v>
      </c>
      <c r="J32" s="42">
        <v>0</v>
      </c>
      <c r="K32" s="42"/>
      <c r="L32" s="42"/>
      <c r="M32" s="42"/>
      <c r="N32" s="41" t="s">
        <v>331</v>
      </c>
      <c r="O32" s="41">
        <v>0</v>
      </c>
      <c r="P32" s="41">
        <v>0</v>
      </c>
      <c r="Q32" s="41" t="s">
        <v>331</v>
      </c>
      <c r="R32" s="41">
        <v>0</v>
      </c>
      <c r="S32" s="41">
        <v>0</v>
      </c>
      <c r="T32" s="10"/>
      <c r="U32" s="69"/>
      <c r="V32" s="69"/>
      <c r="W32" s="69"/>
      <c r="X32" s="69"/>
      <c r="Y32" s="69"/>
      <c r="Z32" s="14" t="s">
        <v>1247</v>
      </c>
      <c r="AA32" s="14" t="s">
        <v>1056</v>
      </c>
      <c r="AB32" s="77">
        <v>45687</v>
      </c>
      <c r="AC32" s="77">
        <v>38533</v>
      </c>
      <c r="AD32" s="14" t="s">
        <v>187</v>
      </c>
      <c r="AE32" s="14" t="s">
        <v>100</v>
      </c>
      <c r="AF32" s="13" t="s">
        <v>132</v>
      </c>
    </row>
    <row r="33" spans="1:32" ht="32" x14ac:dyDescent="0.2">
      <c r="A33" s="327"/>
      <c r="B33" s="73"/>
      <c r="C33" s="74"/>
      <c r="D33" s="42" t="s">
        <v>332</v>
      </c>
      <c r="E33" s="26"/>
      <c r="F33" s="43"/>
      <c r="G33" s="42"/>
      <c r="H33" s="41"/>
      <c r="I33" s="42"/>
      <c r="J33" s="42"/>
      <c r="K33" s="42"/>
      <c r="L33" s="42"/>
      <c r="M33" s="42"/>
      <c r="N33" s="41"/>
      <c r="O33" s="41"/>
      <c r="P33" s="41"/>
      <c r="Q33" s="41"/>
      <c r="R33" s="41"/>
      <c r="S33" s="41"/>
      <c r="T33" s="10"/>
      <c r="U33" s="69"/>
      <c r="V33" s="69"/>
      <c r="W33" s="69"/>
      <c r="X33" s="69"/>
      <c r="Y33" s="69"/>
      <c r="Z33" s="14" t="s">
        <v>1057</v>
      </c>
      <c r="AA33" s="14" t="s">
        <v>1058</v>
      </c>
      <c r="AB33" s="77">
        <v>45687</v>
      </c>
      <c r="AC33" s="77">
        <v>45989</v>
      </c>
      <c r="AD33" s="14" t="s">
        <v>187</v>
      </c>
      <c r="AE33" s="14" t="s">
        <v>100</v>
      </c>
      <c r="AF33" s="13" t="s">
        <v>132</v>
      </c>
    </row>
    <row r="34" spans="1:32" ht="128" x14ac:dyDescent="0.2">
      <c r="A34" s="327"/>
      <c r="B34" s="42" t="s">
        <v>334</v>
      </c>
      <c r="C34" s="26" t="s">
        <v>335</v>
      </c>
      <c r="D34" s="42" t="s">
        <v>336</v>
      </c>
      <c r="E34" s="26" t="s">
        <v>337</v>
      </c>
      <c r="F34" s="43" t="s">
        <v>187</v>
      </c>
      <c r="G34" s="42" t="s">
        <v>118</v>
      </c>
      <c r="H34" s="41" t="s">
        <v>338</v>
      </c>
      <c r="I34" s="42" t="s">
        <v>123</v>
      </c>
      <c r="J34" s="42">
        <v>1</v>
      </c>
      <c r="K34" s="41" t="s">
        <v>339</v>
      </c>
      <c r="L34" s="42">
        <v>2024</v>
      </c>
      <c r="M34" s="42" t="s">
        <v>124</v>
      </c>
      <c r="N34" s="41" t="s">
        <v>340</v>
      </c>
      <c r="O34" s="41">
        <v>0</v>
      </c>
      <c r="P34" s="41" t="s">
        <v>246</v>
      </c>
      <c r="Q34" s="41" t="s">
        <v>246</v>
      </c>
      <c r="R34" s="41" t="s">
        <v>246</v>
      </c>
      <c r="S34" s="41" t="s">
        <v>246</v>
      </c>
      <c r="T34" s="10"/>
      <c r="U34" s="69"/>
      <c r="V34" s="69"/>
      <c r="W34" s="69"/>
      <c r="X34" s="69"/>
      <c r="Y34" s="69"/>
      <c r="Z34" s="14" t="s">
        <v>1067</v>
      </c>
      <c r="AA34" s="14" t="s">
        <v>1059</v>
      </c>
      <c r="AB34" s="77">
        <v>45687</v>
      </c>
      <c r="AC34" s="77">
        <v>45777</v>
      </c>
      <c r="AD34" s="14" t="s">
        <v>187</v>
      </c>
      <c r="AE34" s="14" t="s">
        <v>100</v>
      </c>
      <c r="AF34" s="13" t="s">
        <v>134</v>
      </c>
    </row>
    <row r="35" spans="1:32" ht="112" x14ac:dyDescent="0.2">
      <c r="A35" s="327"/>
      <c r="B35" s="42" t="s">
        <v>341</v>
      </c>
      <c r="C35" s="26" t="s">
        <v>342</v>
      </c>
      <c r="D35" s="42" t="s">
        <v>343</v>
      </c>
      <c r="E35" s="26" t="s">
        <v>344</v>
      </c>
      <c r="F35" s="43" t="s">
        <v>187</v>
      </c>
      <c r="G35" s="42" t="s">
        <v>118</v>
      </c>
      <c r="H35" s="41" t="s">
        <v>345</v>
      </c>
      <c r="I35" s="42" t="s">
        <v>123</v>
      </c>
      <c r="J35" s="42">
        <v>1</v>
      </c>
      <c r="K35" s="41" t="s">
        <v>346</v>
      </c>
      <c r="L35" s="42">
        <v>2024</v>
      </c>
      <c r="M35" s="42" t="s">
        <v>129</v>
      </c>
      <c r="N35" s="41" t="s">
        <v>347</v>
      </c>
      <c r="O35" s="41">
        <v>0</v>
      </c>
      <c r="P35" s="41" t="s">
        <v>348</v>
      </c>
      <c r="Q35" s="41" t="s">
        <v>349</v>
      </c>
      <c r="R35" s="41" t="s">
        <v>350</v>
      </c>
      <c r="S35" s="41" t="s">
        <v>347</v>
      </c>
      <c r="T35" s="10"/>
      <c r="U35" s="69"/>
      <c r="V35" s="69"/>
      <c r="W35" s="69"/>
      <c r="X35" s="69"/>
      <c r="Y35" s="69"/>
      <c r="Z35" s="14" t="s">
        <v>1066</v>
      </c>
      <c r="AA35" s="14" t="s">
        <v>1060</v>
      </c>
      <c r="AB35" s="77">
        <v>45687</v>
      </c>
      <c r="AC35" s="77">
        <v>45989</v>
      </c>
      <c r="AD35" s="14" t="s">
        <v>187</v>
      </c>
      <c r="AE35" s="14" t="s">
        <v>100</v>
      </c>
      <c r="AF35" s="13" t="s">
        <v>134</v>
      </c>
    </row>
    <row r="36" spans="1:32" ht="64" x14ac:dyDescent="0.2">
      <c r="A36" s="71"/>
      <c r="B36" s="72"/>
      <c r="C36" s="88"/>
      <c r="D36" s="42" t="s">
        <v>343</v>
      </c>
      <c r="E36" s="26"/>
      <c r="F36" s="43"/>
      <c r="G36" s="42"/>
      <c r="H36" s="41"/>
      <c r="I36" s="42"/>
      <c r="J36" s="42"/>
      <c r="K36" s="41"/>
      <c r="L36" s="42"/>
      <c r="M36" s="42"/>
      <c r="N36" s="41"/>
      <c r="O36" s="41"/>
      <c r="P36" s="41"/>
      <c r="Q36" s="41"/>
      <c r="R36" s="41"/>
      <c r="S36" s="41"/>
      <c r="T36" s="10"/>
      <c r="U36" s="69"/>
      <c r="V36" s="69"/>
      <c r="W36" s="69"/>
      <c r="X36" s="69"/>
      <c r="Y36" s="69"/>
      <c r="Z36" s="14" t="s">
        <v>1065</v>
      </c>
      <c r="AA36" s="14" t="s">
        <v>1061</v>
      </c>
      <c r="AB36" s="77">
        <v>45687</v>
      </c>
      <c r="AC36" s="77">
        <v>45838</v>
      </c>
      <c r="AD36" s="14" t="s">
        <v>187</v>
      </c>
      <c r="AE36" s="14" t="s">
        <v>100</v>
      </c>
      <c r="AF36" s="13" t="s">
        <v>134</v>
      </c>
    </row>
    <row r="37" spans="1:32" ht="176" x14ac:dyDescent="0.2">
      <c r="A37" s="306" t="s">
        <v>351</v>
      </c>
      <c r="B37" s="304" t="s">
        <v>352</v>
      </c>
      <c r="C37" s="325" t="s">
        <v>353</v>
      </c>
      <c r="D37" s="42" t="s">
        <v>354</v>
      </c>
      <c r="E37" s="26" t="s">
        <v>355</v>
      </c>
      <c r="F37" s="43" t="s">
        <v>181</v>
      </c>
      <c r="G37" s="42" t="s">
        <v>120</v>
      </c>
      <c r="H37" s="41" t="s">
        <v>356</v>
      </c>
      <c r="I37" s="42" t="s">
        <v>122</v>
      </c>
      <c r="J37" s="42">
        <v>1</v>
      </c>
      <c r="K37" s="41" t="s">
        <v>357</v>
      </c>
      <c r="L37" s="42">
        <v>2024</v>
      </c>
      <c r="M37" s="42" t="s">
        <v>126</v>
      </c>
      <c r="N37" s="41" t="s">
        <v>358</v>
      </c>
      <c r="O37" s="41">
        <v>0</v>
      </c>
      <c r="P37" s="41" t="s">
        <v>359</v>
      </c>
      <c r="Q37" s="41" t="s">
        <v>359</v>
      </c>
      <c r="R37" s="41" t="s">
        <v>359</v>
      </c>
      <c r="S37" s="41" t="s">
        <v>359</v>
      </c>
      <c r="T37" s="10"/>
      <c r="U37" s="69"/>
      <c r="V37" s="69"/>
      <c r="W37" s="69"/>
      <c r="X37" s="69"/>
      <c r="Y37" s="69"/>
      <c r="Z37" s="14" t="s">
        <v>997</v>
      </c>
      <c r="AA37" s="14" t="s">
        <v>998</v>
      </c>
      <c r="AB37" s="77">
        <v>45691</v>
      </c>
      <c r="AC37" s="77">
        <v>45989</v>
      </c>
      <c r="AD37" s="14" t="s">
        <v>181</v>
      </c>
      <c r="AE37" s="14" t="s">
        <v>116</v>
      </c>
      <c r="AF37" s="13" t="s">
        <v>143</v>
      </c>
    </row>
    <row r="38" spans="1:32" ht="80" x14ac:dyDescent="0.2">
      <c r="A38" s="347"/>
      <c r="B38" s="305"/>
      <c r="C38" s="326"/>
      <c r="D38" s="42" t="s">
        <v>360</v>
      </c>
      <c r="E38" s="78" t="s">
        <v>1008</v>
      </c>
      <c r="F38" s="43" t="s">
        <v>181</v>
      </c>
      <c r="G38" s="42" t="s">
        <v>120</v>
      </c>
      <c r="H38" s="41" t="s">
        <v>999</v>
      </c>
      <c r="I38" s="86" t="s">
        <v>123</v>
      </c>
      <c r="J38" s="42">
        <v>618</v>
      </c>
      <c r="K38" s="41" t="s">
        <v>1002</v>
      </c>
      <c r="L38" s="42">
        <v>2023</v>
      </c>
      <c r="M38" s="42" t="s">
        <v>127</v>
      </c>
      <c r="N38" s="75" t="s">
        <v>1007</v>
      </c>
      <c r="O38" s="41">
        <v>0</v>
      </c>
      <c r="P38" s="41" t="s">
        <v>1003</v>
      </c>
      <c r="Q38" s="41" t="s">
        <v>1004</v>
      </c>
      <c r="R38" s="41" t="s">
        <v>1005</v>
      </c>
      <c r="S38" s="41" t="s">
        <v>1006</v>
      </c>
      <c r="T38" s="10"/>
      <c r="U38" s="69"/>
      <c r="V38" s="69"/>
      <c r="W38" s="69"/>
      <c r="X38" s="69"/>
      <c r="Y38" s="69"/>
      <c r="Z38" s="14" t="s">
        <v>1000</v>
      </c>
      <c r="AA38" s="14" t="s">
        <v>1001</v>
      </c>
      <c r="AB38" s="77">
        <v>45691</v>
      </c>
      <c r="AC38" s="77">
        <v>45989</v>
      </c>
      <c r="AD38" s="14" t="s">
        <v>181</v>
      </c>
      <c r="AE38" s="14" t="s">
        <v>116</v>
      </c>
      <c r="AF38" s="13" t="s">
        <v>143</v>
      </c>
    </row>
    <row r="39" spans="1:32" ht="144" x14ac:dyDescent="0.2">
      <c r="A39" s="347"/>
      <c r="B39" s="42" t="s">
        <v>361</v>
      </c>
      <c r="C39" s="26" t="s">
        <v>362</v>
      </c>
      <c r="D39" s="42" t="s">
        <v>363</v>
      </c>
      <c r="E39" s="26" t="s">
        <v>364</v>
      </c>
      <c r="F39" s="43" t="s">
        <v>181</v>
      </c>
      <c r="G39" s="42" t="s">
        <v>118</v>
      </c>
      <c r="H39" s="41" t="s">
        <v>365</v>
      </c>
      <c r="I39" s="42" t="s">
        <v>123</v>
      </c>
      <c r="J39" s="42">
        <v>1</v>
      </c>
      <c r="K39" s="41" t="s">
        <v>366</v>
      </c>
      <c r="L39" s="42">
        <v>2024</v>
      </c>
      <c r="M39" s="42" t="s">
        <v>128</v>
      </c>
      <c r="N39" s="41" t="s">
        <v>340</v>
      </c>
      <c r="O39" s="41">
        <v>0</v>
      </c>
      <c r="P39" s="41" t="s">
        <v>246</v>
      </c>
      <c r="Q39" s="41" t="s">
        <v>246</v>
      </c>
      <c r="R39" s="41" t="s">
        <v>246</v>
      </c>
      <c r="S39" s="41" t="s">
        <v>246</v>
      </c>
      <c r="T39" s="10"/>
      <c r="U39" s="69"/>
      <c r="V39" s="69"/>
      <c r="W39" s="69"/>
      <c r="X39" s="69"/>
      <c r="Y39" s="69"/>
      <c r="Z39" s="14" t="s">
        <v>1769</v>
      </c>
      <c r="AA39" s="14" t="s">
        <v>1770</v>
      </c>
      <c r="AB39" s="77">
        <v>45691</v>
      </c>
      <c r="AC39" s="77">
        <v>45989</v>
      </c>
      <c r="AD39" s="14" t="s">
        <v>181</v>
      </c>
      <c r="AE39" s="14" t="s">
        <v>116</v>
      </c>
      <c r="AF39" s="13" t="s">
        <v>143</v>
      </c>
    </row>
    <row r="40" spans="1:32" ht="128" x14ac:dyDescent="0.2">
      <c r="A40" s="347"/>
      <c r="B40" s="42" t="s">
        <v>367</v>
      </c>
      <c r="C40" s="78" t="s">
        <v>1011</v>
      </c>
      <c r="D40" s="42" t="s">
        <v>368</v>
      </c>
      <c r="E40" s="26" t="s">
        <v>369</v>
      </c>
      <c r="F40" s="43" t="s">
        <v>181</v>
      </c>
      <c r="G40" s="42" t="s">
        <v>120</v>
      </c>
      <c r="H40" s="41" t="s">
        <v>370</v>
      </c>
      <c r="I40" s="42" t="s">
        <v>122</v>
      </c>
      <c r="J40" s="42">
        <v>0</v>
      </c>
      <c r="K40" s="42"/>
      <c r="L40" s="42"/>
      <c r="M40" s="42"/>
      <c r="N40" s="41" t="s">
        <v>371</v>
      </c>
      <c r="O40" s="41">
        <v>0</v>
      </c>
      <c r="P40" s="41" t="s">
        <v>371</v>
      </c>
      <c r="Q40" s="41">
        <v>0</v>
      </c>
      <c r="R40" s="41">
        <v>0</v>
      </c>
      <c r="S40" s="41">
        <v>0</v>
      </c>
      <c r="T40" s="10"/>
      <c r="U40" s="69"/>
      <c r="V40" s="69"/>
      <c r="W40" s="69"/>
      <c r="X40" s="69"/>
      <c r="Y40" s="69"/>
      <c r="Z40" s="14" t="s">
        <v>1012</v>
      </c>
      <c r="AA40" s="14" t="s">
        <v>1013</v>
      </c>
      <c r="AB40" s="77">
        <v>45691</v>
      </c>
      <c r="AC40" s="77">
        <v>45989</v>
      </c>
      <c r="AD40" s="14" t="s">
        <v>181</v>
      </c>
      <c r="AE40" s="14" t="s">
        <v>116</v>
      </c>
      <c r="AF40" s="13" t="s">
        <v>133</v>
      </c>
    </row>
    <row r="41" spans="1:32" ht="80" x14ac:dyDescent="0.2">
      <c r="A41" s="347"/>
      <c r="B41" s="42" t="s">
        <v>372</v>
      </c>
      <c r="C41" s="26" t="s">
        <v>373</v>
      </c>
      <c r="D41" s="42" t="s">
        <v>374</v>
      </c>
      <c r="E41" s="26" t="s">
        <v>375</v>
      </c>
      <c r="F41" s="43" t="s">
        <v>181</v>
      </c>
      <c r="G41" s="42" t="s">
        <v>120</v>
      </c>
      <c r="H41" s="41" t="s">
        <v>376</v>
      </c>
      <c r="I41" s="42" t="s">
        <v>123</v>
      </c>
      <c r="J41" s="42">
        <v>0</v>
      </c>
      <c r="K41" s="42"/>
      <c r="L41" s="42"/>
      <c r="M41" s="42"/>
      <c r="N41" s="41" t="s">
        <v>282</v>
      </c>
      <c r="O41" s="41">
        <v>0</v>
      </c>
      <c r="P41" s="41" t="s">
        <v>283</v>
      </c>
      <c r="Q41" s="41" t="s">
        <v>284</v>
      </c>
      <c r="R41" s="41" t="s">
        <v>282</v>
      </c>
      <c r="S41" s="41" t="s">
        <v>282</v>
      </c>
      <c r="T41" s="10"/>
      <c r="U41" s="69"/>
      <c r="V41" s="69"/>
      <c r="W41" s="69"/>
      <c r="X41" s="69"/>
      <c r="Y41" s="69"/>
      <c r="Z41" s="14" t="s">
        <v>1015</v>
      </c>
      <c r="AA41" s="14" t="s">
        <v>1014</v>
      </c>
      <c r="AB41" s="77">
        <v>45691</v>
      </c>
      <c r="AC41" s="77">
        <v>45989</v>
      </c>
      <c r="AD41" s="14" t="s">
        <v>181</v>
      </c>
      <c r="AE41" s="14" t="s">
        <v>116</v>
      </c>
      <c r="AF41" s="13" t="s">
        <v>143</v>
      </c>
    </row>
    <row r="42" spans="1:32" ht="80" x14ac:dyDescent="0.2">
      <c r="A42" s="347"/>
      <c r="B42" s="304" t="s">
        <v>377</v>
      </c>
      <c r="C42" s="325" t="s">
        <v>378</v>
      </c>
      <c r="D42" s="42" t="s">
        <v>379</v>
      </c>
      <c r="E42" s="26" t="s">
        <v>380</v>
      </c>
      <c r="F42" s="43" t="s">
        <v>181</v>
      </c>
      <c r="G42" s="42" t="s">
        <v>118</v>
      </c>
      <c r="H42" s="41" t="s">
        <v>381</v>
      </c>
      <c r="I42" s="42" t="s">
        <v>123</v>
      </c>
      <c r="J42" s="42">
        <v>0</v>
      </c>
      <c r="K42" s="42"/>
      <c r="L42" s="42"/>
      <c r="M42" s="42"/>
      <c r="N42" s="41" t="s">
        <v>382</v>
      </c>
      <c r="O42" s="41">
        <v>0</v>
      </c>
      <c r="P42" s="41" t="s">
        <v>383</v>
      </c>
      <c r="Q42" s="41" t="s">
        <v>384</v>
      </c>
      <c r="R42" s="41" t="s">
        <v>385</v>
      </c>
      <c r="S42" s="41" t="s">
        <v>385</v>
      </c>
      <c r="T42" s="10"/>
      <c r="U42" s="69"/>
      <c r="V42" s="69"/>
      <c r="W42" s="69"/>
      <c r="X42" s="69"/>
      <c r="Y42" s="69"/>
      <c r="Z42" s="14" t="s">
        <v>1017</v>
      </c>
      <c r="AA42" s="14" t="s">
        <v>1009</v>
      </c>
      <c r="AB42" s="77">
        <v>45691</v>
      </c>
      <c r="AC42" s="77">
        <v>45989</v>
      </c>
      <c r="AD42" s="14" t="s">
        <v>181</v>
      </c>
      <c r="AE42" s="14" t="s">
        <v>116</v>
      </c>
      <c r="AF42" s="13" t="s">
        <v>143</v>
      </c>
    </row>
    <row r="43" spans="1:32" ht="48" x14ac:dyDescent="0.2">
      <c r="A43" s="307"/>
      <c r="B43" s="305"/>
      <c r="C43" s="326"/>
      <c r="D43" s="42" t="s">
        <v>386</v>
      </c>
      <c r="E43" s="26" t="s">
        <v>387</v>
      </c>
      <c r="F43" s="43" t="s">
        <v>181</v>
      </c>
      <c r="G43" s="42" t="s">
        <v>118</v>
      </c>
      <c r="H43" s="41" t="s">
        <v>388</v>
      </c>
      <c r="I43" s="42" t="s">
        <v>123</v>
      </c>
      <c r="J43" s="42">
        <v>0</v>
      </c>
      <c r="K43" s="42"/>
      <c r="L43" s="42"/>
      <c r="M43" s="42"/>
      <c r="N43" s="41" t="s">
        <v>389</v>
      </c>
      <c r="O43" s="41">
        <v>0</v>
      </c>
      <c r="P43" s="41" t="s">
        <v>389</v>
      </c>
      <c r="Q43" s="41" t="s">
        <v>389</v>
      </c>
      <c r="R43" s="41" t="s">
        <v>389</v>
      </c>
      <c r="S43" s="41" t="s">
        <v>389</v>
      </c>
      <c r="T43" s="10"/>
      <c r="U43" s="69"/>
      <c r="V43" s="69"/>
      <c r="W43" s="69"/>
      <c r="X43" s="69"/>
      <c r="Y43" s="69"/>
      <c r="Z43" s="14" t="s">
        <v>1018</v>
      </c>
      <c r="AA43" s="14" t="s">
        <v>1010</v>
      </c>
      <c r="AB43" s="77">
        <v>45691</v>
      </c>
      <c r="AC43" s="77">
        <v>45989</v>
      </c>
      <c r="AD43" s="14" t="s">
        <v>181</v>
      </c>
      <c r="AE43" s="14" t="s">
        <v>116</v>
      </c>
      <c r="AF43" s="13" t="s">
        <v>143</v>
      </c>
    </row>
    <row r="44" spans="1:32" ht="260" customHeight="1" x14ac:dyDescent="0.2">
      <c r="A44" s="306" t="s">
        <v>201</v>
      </c>
      <c r="B44" s="42" t="s">
        <v>203</v>
      </c>
      <c r="C44" s="26" t="s">
        <v>204</v>
      </c>
      <c r="D44" s="42" t="s">
        <v>205</v>
      </c>
      <c r="E44" s="26" t="s">
        <v>206</v>
      </c>
      <c r="F44" s="43" t="s">
        <v>187</v>
      </c>
      <c r="G44" s="42" t="s">
        <v>120</v>
      </c>
      <c r="H44" s="41" t="s">
        <v>207</v>
      </c>
      <c r="I44" s="42" t="s">
        <v>123</v>
      </c>
      <c r="J44" s="42">
        <v>0</v>
      </c>
      <c r="K44" s="42"/>
      <c r="L44" s="42"/>
      <c r="M44" s="42"/>
      <c r="N44" s="41" t="s">
        <v>208</v>
      </c>
      <c r="O44" s="41">
        <v>0</v>
      </c>
      <c r="P44" s="41" t="s">
        <v>209</v>
      </c>
      <c r="Q44" s="41" t="s">
        <v>209</v>
      </c>
      <c r="R44" s="41" t="s">
        <v>209</v>
      </c>
      <c r="S44" s="41" t="s">
        <v>209</v>
      </c>
      <c r="T44" s="10"/>
      <c r="U44" s="69"/>
      <c r="V44" s="69"/>
      <c r="W44" s="69"/>
      <c r="X44" s="69"/>
      <c r="Y44" s="69"/>
      <c r="Z44" s="14" t="s">
        <v>1062</v>
      </c>
      <c r="AA44" s="14" t="s">
        <v>1063</v>
      </c>
      <c r="AB44" s="77">
        <v>45687</v>
      </c>
      <c r="AC44" s="77">
        <v>45989</v>
      </c>
      <c r="AD44" s="14" t="s">
        <v>187</v>
      </c>
      <c r="AE44" s="14" t="s">
        <v>100</v>
      </c>
      <c r="AF44" s="13" t="s">
        <v>135</v>
      </c>
    </row>
    <row r="45" spans="1:32" ht="96" x14ac:dyDescent="0.2">
      <c r="A45" s="347"/>
      <c r="B45" s="42" t="s">
        <v>210</v>
      </c>
      <c r="C45" s="26" t="s">
        <v>211</v>
      </c>
      <c r="D45" s="42" t="s">
        <v>212</v>
      </c>
      <c r="E45" s="26" t="s">
        <v>213</v>
      </c>
      <c r="F45" s="43" t="s">
        <v>174</v>
      </c>
      <c r="G45" s="42" t="s">
        <v>120</v>
      </c>
      <c r="H45" s="116" t="s">
        <v>1195</v>
      </c>
      <c r="I45" s="42" t="s">
        <v>122</v>
      </c>
      <c r="J45" s="116">
        <v>29</v>
      </c>
      <c r="K45" s="116" t="s">
        <v>1196</v>
      </c>
      <c r="L45" s="42">
        <v>2024</v>
      </c>
      <c r="M45" s="116" t="s">
        <v>129</v>
      </c>
      <c r="N45" s="116" t="s">
        <v>1199</v>
      </c>
      <c r="O45" s="41"/>
      <c r="P45" s="116" t="s">
        <v>1201</v>
      </c>
      <c r="Q45" s="116" t="s">
        <v>1201</v>
      </c>
      <c r="R45" s="116" t="s">
        <v>1201</v>
      </c>
      <c r="S45" s="116" t="s">
        <v>1200</v>
      </c>
      <c r="T45" s="14" t="s">
        <v>161</v>
      </c>
      <c r="U45" s="69"/>
      <c r="V45" s="69"/>
      <c r="W45" s="69"/>
      <c r="X45" s="69"/>
      <c r="Y45" s="69"/>
      <c r="Z45" s="14" t="s">
        <v>1198</v>
      </c>
      <c r="AA45" s="14" t="s">
        <v>1197</v>
      </c>
      <c r="AB45" s="77">
        <v>45691</v>
      </c>
      <c r="AC45" s="77">
        <v>45989</v>
      </c>
      <c r="AD45" s="14" t="s">
        <v>174</v>
      </c>
      <c r="AE45" s="14" t="s">
        <v>103</v>
      </c>
      <c r="AF45" s="13" t="s">
        <v>143</v>
      </c>
    </row>
    <row r="46" spans="1:32" ht="48" x14ac:dyDescent="0.2">
      <c r="A46" s="347"/>
      <c r="B46" s="304" t="s">
        <v>214</v>
      </c>
      <c r="C46" s="325" t="s">
        <v>215</v>
      </c>
      <c r="D46" s="42" t="s">
        <v>216</v>
      </c>
      <c r="E46" s="131" t="s">
        <v>217</v>
      </c>
      <c r="F46" s="43" t="s">
        <v>180</v>
      </c>
      <c r="G46" s="42" t="s">
        <v>120</v>
      </c>
      <c r="H46" s="41" t="s">
        <v>218</v>
      </c>
      <c r="I46" s="42" t="s">
        <v>122</v>
      </c>
      <c r="J46" s="42">
        <v>0</v>
      </c>
      <c r="K46" s="42"/>
      <c r="L46" s="42"/>
      <c r="M46" s="42"/>
      <c r="N46" s="41" t="s">
        <v>219</v>
      </c>
      <c r="O46" s="41">
        <v>0</v>
      </c>
      <c r="P46" s="41" t="s">
        <v>219</v>
      </c>
      <c r="Q46" s="41">
        <v>0</v>
      </c>
      <c r="R46" s="41">
        <v>0</v>
      </c>
      <c r="S46" s="41">
        <v>0</v>
      </c>
      <c r="T46" s="10"/>
      <c r="U46" s="69"/>
      <c r="V46" s="69"/>
      <c r="W46" s="69"/>
      <c r="X46" s="69"/>
      <c r="Y46" s="69"/>
      <c r="Z46" s="295" t="s">
        <v>1745</v>
      </c>
      <c r="AA46" s="295" t="s">
        <v>1748</v>
      </c>
      <c r="AB46" s="80">
        <v>45779</v>
      </c>
      <c r="AC46" s="80">
        <v>45899</v>
      </c>
      <c r="AD46" s="14" t="s">
        <v>180</v>
      </c>
      <c r="AE46" s="14" t="s">
        <v>112</v>
      </c>
      <c r="AF46" s="14" t="s">
        <v>130</v>
      </c>
    </row>
    <row r="47" spans="1:32" ht="64" x14ac:dyDescent="0.2">
      <c r="A47" s="347"/>
      <c r="B47" s="329"/>
      <c r="C47" s="330"/>
      <c r="D47" s="42" t="s">
        <v>216</v>
      </c>
      <c r="E47" s="26"/>
      <c r="F47" s="43"/>
      <c r="G47" s="42"/>
      <c r="H47" s="41"/>
      <c r="I47" s="42"/>
      <c r="J47" s="42"/>
      <c r="K47" s="42"/>
      <c r="L47" s="42"/>
      <c r="M47" s="42"/>
      <c r="N47" s="41"/>
      <c r="O47" s="41"/>
      <c r="P47" s="41"/>
      <c r="Q47" s="41"/>
      <c r="R47" s="41"/>
      <c r="S47" s="41"/>
      <c r="T47" s="10"/>
      <c r="U47" s="69"/>
      <c r="V47" s="69"/>
      <c r="W47" s="69"/>
      <c r="X47" s="69"/>
      <c r="Y47" s="69"/>
      <c r="Z47" s="14" t="s">
        <v>1248</v>
      </c>
      <c r="AA47" s="14" t="s">
        <v>1249</v>
      </c>
      <c r="AB47" s="77">
        <v>45839</v>
      </c>
      <c r="AC47" s="77">
        <v>45989</v>
      </c>
      <c r="AD47" s="14" t="s">
        <v>180</v>
      </c>
      <c r="AE47" s="14" t="s">
        <v>112</v>
      </c>
      <c r="AF47" s="14" t="s">
        <v>130</v>
      </c>
    </row>
    <row r="48" spans="1:32" ht="80" x14ac:dyDescent="0.2">
      <c r="A48" s="347"/>
      <c r="B48" s="305"/>
      <c r="C48" s="326"/>
      <c r="D48" s="42" t="s">
        <v>220</v>
      </c>
      <c r="E48" s="26" t="s">
        <v>221</v>
      </c>
      <c r="F48" s="13" t="s">
        <v>180</v>
      </c>
      <c r="G48" s="13" t="s">
        <v>120</v>
      </c>
      <c r="H48" s="41" t="s">
        <v>222</v>
      </c>
      <c r="I48" s="14" t="s">
        <v>122</v>
      </c>
      <c r="J48" s="42">
        <v>0</v>
      </c>
      <c r="K48" s="36"/>
      <c r="L48" s="36"/>
      <c r="M48" s="36"/>
      <c r="N48" s="44" t="s">
        <v>223</v>
      </c>
      <c r="O48" s="42">
        <v>0</v>
      </c>
      <c r="P48" s="42">
        <v>0</v>
      </c>
      <c r="Q48" s="44" t="s">
        <v>223</v>
      </c>
      <c r="R48" s="42">
        <v>0</v>
      </c>
      <c r="S48" s="42">
        <v>0</v>
      </c>
      <c r="T48" s="10"/>
      <c r="U48" s="69"/>
      <c r="V48" s="69"/>
      <c r="W48" s="69"/>
      <c r="X48" s="69"/>
      <c r="Y48" s="69"/>
      <c r="Z48" s="295" t="s">
        <v>1747</v>
      </c>
      <c r="AA48" s="295" t="s">
        <v>1746</v>
      </c>
      <c r="AB48" s="80">
        <v>45779</v>
      </c>
      <c r="AC48" s="80">
        <v>45989</v>
      </c>
      <c r="AD48" s="14" t="s">
        <v>180</v>
      </c>
      <c r="AE48" s="14" t="s">
        <v>112</v>
      </c>
      <c r="AF48" s="14" t="s">
        <v>130</v>
      </c>
    </row>
    <row r="49" spans="1:32" ht="48" x14ac:dyDescent="0.2">
      <c r="A49" s="347"/>
      <c r="B49" s="304" t="s">
        <v>224</v>
      </c>
      <c r="C49" s="328" t="s">
        <v>225</v>
      </c>
      <c r="D49" s="304" t="s">
        <v>226</v>
      </c>
      <c r="E49" s="328" t="s">
        <v>227</v>
      </c>
      <c r="F49" s="304" t="s">
        <v>176</v>
      </c>
      <c r="G49" s="304" t="s">
        <v>120</v>
      </c>
      <c r="H49" s="306" t="s">
        <v>228</v>
      </c>
      <c r="I49" s="304" t="s">
        <v>122</v>
      </c>
      <c r="J49" s="304">
        <v>0</v>
      </c>
      <c r="K49" s="304"/>
      <c r="L49" s="304"/>
      <c r="M49" s="304"/>
      <c r="N49" s="306" t="s">
        <v>229</v>
      </c>
      <c r="O49" s="306">
        <v>0</v>
      </c>
      <c r="P49" s="306">
        <v>0</v>
      </c>
      <c r="Q49" s="306" t="s">
        <v>229</v>
      </c>
      <c r="R49" s="306">
        <v>0</v>
      </c>
      <c r="S49" s="306">
        <v>0</v>
      </c>
      <c r="T49" s="310"/>
      <c r="U49" s="308">
        <f>SUM(V49:Y50)</f>
        <v>126600000</v>
      </c>
      <c r="V49" s="308">
        <v>26600000</v>
      </c>
      <c r="W49" s="308">
        <v>100000000</v>
      </c>
      <c r="X49" s="308">
        <v>0</v>
      </c>
      <c r="Y49" s="308">
        <v>0</v>
      </c>
      <c r="Z49" s="14" t="s">
        <v>1713</v>
      </c>
      <c r="AA49" s="14" t="s">
        <v>877</v>
      </c>
      <c r="AB49" s="77">
        <v>45691</v>
      </c>
      <c r="AC49" s="77">
        <v>45838</v>
      </c>
      <c r="AD49" s="14" t="s">
        <v>176</v>
      </c>
      <c r="AE49" s="14" t="s">
        <v>113</v>
      </c>
      <c r="AF49" s="13" t="s">
        <v>138</v>
      </c>
    </row>
    <row r="50" spans="1:32" ht="32" x14ac:dyDescent="0.2">
      <c r="A50" s="307"/>
      <c r="B50" s="305"/>
      <c r="C50" s="326"/>
      <c r="D50" s="305"/>
      <c r="E50" s="326"/>
      <c r="F50" s="305"/>
      <c r="G50" s="305"/>
      <c r="H50" s="307"/>
      <c r="I50" s="305"/>
      <c r="J50" s="305"/>
      <c r="K50" s="305"/>
      <c r="L50" s="305"/>
      <c r="M50" s="305"/>
      <c r="N50" s="307"/>
      <c r="O50" s="307"/>
      <c r="P50" s="307"/>
      <c r="Q50" s="307"/>
      <c r="R50" s="307"/>
      <c r="S50" s="307"/>
      <c r="T50" s="311"/>
      <c r="U50" s="309"/>
      <c r="V50" s="309"/>
      <c r="W50" s="309"/>
      <c r="X50" s="309"/>
      <c r="Y50" s="309"/>
      <c r="Z50" s="14" t="s">
        <v>1714</v>
      </c>
      <c r="AA50" s="14" t="s">
        <v>1715</v>
      </c>
      <c r="AB50" s="77">
        <v>45839</v>
      </c>
      <c r="AC50" s="77">
        <v>45930</v>
      </c>
      <c r="AD50" s="14" t="s">
        <v>176</v>
      </c>
      <c r="AE50" s="14" t="s">
        <v>113</v>
      </c>
      <c r="AF50" s="13" t="s">
        <v>143</v>
      </c>
    </row>
    <row r="51" spans="1:32" ht="96" x14ac:dyDescent="0.2">
      <c r="A51" s="327" t="s">
        <v>202</v>
      </c>
      <c r="B51" s="304" t="s">
        <v>230</v>
      </c>
      <c r="C51" s="325" t="s">
        <v>231</v>
      </c>
      <c r="D51" s="42" t="s">
        <v>232</v>
      </c>
      <c r="E51" s="26" t="s">
        <v>233</v>
      </c>
      <c r="F51" s="43" t="s">
        <v>187</v>
      </c>
      <c r="G51" s="42" t="s">
        <v>118</v>
      </c>
      <c r="H51" s="41" t="s">
        <v>234</v>
      </c>
      <c r="I51" s="42" t="s">
        <v>123</v>
      </c>
      <c r="J51" s="42">
        <v>1</v>
      </c>
      <c r="K51" s="41" t="s">
        <v>235</v>
      </c>
      <c r="L51" s="42">
        <v>2024</v>
      </c>
      <c r="M51" s="42" t="s">
        <v>126</v>
      </c>
      <c r="N51" s="41" t="s">
        <v>236</v>
      </c>
      <c r="O51" s="41">
        <v>0</v>
      </c>
      <c r="P51" s="41" t="s">
        <v>236</v>
      </c>
      <c r="Q51" s="41" t="s">
        <v>236</v>
      </c>
      <c r="R51" s="41" t="s">
        <v>236</v>
      </c>
      <c r="S51" s="41" t="s">
        <v>236</v>
      </c>
      <c r="T51" s="10"/>
      <c r="U51" s="69"/>
      <c r="V51" s="69"/>
      <c r="W51" s="69"/>
      <c r="X51" s="69"/>
      <c r="Y51" s="69"/>
      <c r="Z51" s="14" t="s">
        <v>1064</v>
      </c>
      <c r="AA51" s="14" t="s">
        <v>1052</v>
      </c>
      <c r="AB51" s="77">
        <v>45687</v>
      </c>
      <c r="AC51" s="77">
        <v>45930</v>
      </c>
      <c r="AD51" s="14" t="s">
        <v>187</v>
      </c>
      <c r="AE51" s="14" t="s">
        <v>100</v>
      </c>
      <c r="AF51" s="13" t="s">
        <v>135</v>
      </c>
    </row>
    <row r="52" spans="1:32" ht="48" x14ac:dyDescent="0.2">
      <c r="A52" s="327"/>
      <c r="B52" s="305"/>
      <c r="C52" s="326"/>
      <c r="D52" s="42" t="s">
        <v>237</v>
      </c>
      <c r="E52" s="26" t="s">
        <v>238</v>
      </c>
      <c r="F52" s="43" t="s">
        <v>181</v>
      </c>
      <c r="G52" s="42" t="s">
        <v>118</v>
      </c>
      <c r="H52" s="41" t="s">
        <v>234</v>
      </c>
      <c r="I52" s="42" t="s">
        <v>123</v>
      </c>
      <c r="J52" s="42">
        <v>1</v>
      </c>
      <c r="K52" s="41" t="s">
        <v>239</v>
      </c>
      <c r="L52" s="42">
        <v>2024</v>
      </c>
      <c r="M52" s="42" t="s">
        <v>126</v>
      </c>
      <c r="N52" s="41" t="s">
        <v>236</v>
      </c>
      <c r="O52" s="41">
        <v>0</v>
      </c>
      <c r="P52" s="41" t="s">
        <v>236</v>
      </c>
      <c r="Q52" s="41" t="s">
        <v>236</v>
      </c>
      <c r="R52" s="41" t="s">
        <v>236</v>
      </c>
      <c r="S52" s="41" t="s">
        <v>236</v>
      </c>
      <c r="T52" s="10"/>
      <c r="U52" s="69"/>
      <c r="V52" s="69"/>
      <c r="W52" s="69"/>
      <c r="X52" s="69"/>
      <c r="Y52" s="69"/>
      <c r="Z52" s="14" t="s">
        <v>1019</v>
      </c>
      <c r="AA52" s="14" t="s">
        <v>1016</v>
      </c>
      <c r="AB52" s="77">
        <v>45691</v>
      </c>
      <c r="AC52" s="77">
        <v>45838</v>
      </c>
      <c r="AD52" s="14" t="s">
        <v>181</v>
      </c>
      <c r="AE52" s="14" t="s">
        <v>116</v>
      </c>
      <c r="AF52" s="13" t="s">
        <v>143</v>
      </c>
    </row>
    <row r="53" spans="1:32" ht="112" x14ac:dyDescent="0.2">
      <c r="A53" s="327"/>
      <c r="B53" s="42" t="s">
        <v>240</v>
      </c>
      <c r="C53" s="26" t="s">
        <v>241</v>
      </c>
      <c r="D53" s="42" t="s">
        <v>242</v>
      </c>
      <c r="E53" s="26" t="s">
        <v>243</v>
      </c>
      <c r="F53" s="43" t="s">
        <v>184</v>
      </c>
      <c r="G53" s="42" t="s">
        <v>118</v>
      </c>
      <c r="H53" s="41" t="s">
        <v>244</v>
      </c>
      <c r="I53" s="42" t="s">
        <v>123</v>
      </c>
      <c r="J53" s="42">
        <v>1</v>
      </c>
      <c r="K53" s="41" t="s">
        <v>245</v>
      </c>
      <c r="L53" s="42">
        <v>2024</v>
      </c>
      <c r="M53" s="42" t="s">
        <v>126</v>
      </c>
      <c r="N53" s="41" t="s">
        <v>246</v>
      </c>
      <c r="O53" s="41">
        <v>0</v>
      </c>
      <c r="P53" s="41" t="s">
        <v>247</v>
      </c>
      <c r="Q53" s="41" t="s">
        <v>247</v>
      </c>
      <c r="R53" s="41" t="s">
        <v>247</v>
      </c>
      <c r="S53" s="41" t="s">
        <v>247</v>
      </c>
      <c r="T53" s="14" t="s">
        <v>152</v>
      </c>
      <c r="U53" s="76">
        <f t="shared" ref="U53:U55" si="0">+SUM(V53:Y53)</f>
        <v>420000000</v>
      </c>
      <c r="V53" s="76">
        <v>90000000</v>
      </c>
      <c r="W53" s="76">
        <v>100000000</v>
      </c>
      <c r="X53" s="76">
        <v>110000000</v>
      </c>
      <c r="Y53" s="76">
        <v>120000000</v>
      </c>
      <c r="Z53" s="14" t="s">
        <v>1042</v>
      </c>
      <c r="AA53" s="14" t="s">
        <v>1046</v>
      </c>
      <c r="AB53" s="77">
        <v>45746</v>
      </c>
      <c r="AC53" s="77">
        <v>45989</v>
      </c>
      <c r="AD53" s="14" t="s">
        <v>184</v>
      </c>
      <c r="AE53" s="14" t="s">
        <v>116</v>
      </c>
      <c r="AF53" s="13" t="s">
        <v>143</v>
      </c>
    </row>
    <row r="54" spans="1:32" ht="80" x14ac:dyDescent="0.2">
      <c r="A54" s="327"/>
      <c r="B54" s="42" t="s">
        <v>248</v>
      </c>
      <c r="C54" s="26" t="s">
        <v>249</v>
      </c>
      <c r="D54" s="42" t="s">
        <v>250</v>
      </c>
      <c r="E54" s="26" t="s">
        <v>251</v>
      </c>
      <c r="F54" s="43" t="s">
        <v>184</v>
      </c>
      <c r="G54" s="42" t="s">
        <v>120</v>
      </c>
      <c r="H54" s="41" t="s">
        <v>252</v>
      </c>
      <c r="I54" s="42" t="s">
        <v>122</v>
      </c>
      <c r="J54" s="42">
        <v>0</v>
      </c>
      <c r="K54" s="42"/>
      <c r="L54" s="42"/>
      <c r="M54" s="42"/>
      <c r="N54" s="41" t="s">
        <v>253</v>
      </c>
      <c r="O54" s="41">
        <v>0</v>
      </c>
      <c r="P54" s="41">
        <v>0</v>
      </c>
      <c r="Q54" s="41">
        <v>0</v>
      </c>
      <c r="R54" s="41" t="s">
        <v>253</v>
      </c>
      <c r="S54" s="41">
        <v>0</v>
      </c>
      <c r="T54" s="14" t="s">
        <v>152</v>
      </c>
      <c r="U54" s="76">
        <f t="shared" si="0"/>
        <v>860000001</v>
      </c>
      <c r="V54" s="76">
        <f>90000000+120000000</f>
        <v>210000000</v>
      </c>
      <c r="W54" s="76">
        <v>220000000</v>
      </c>
      <c r="X54" s="76">
        <f>90000000+120000000</f>
        <v>210000000</v>
      </c>
      <c r="Y54" s="76">
        <v>220000001</v>
      </c>
      <c r="Z54" s="14" t="s">
        <v>1043</v>
      </c>
      <c r="AA54" s="14" t="s">
        <v>1047</v>
      </c>
      <c r="AB54" s="77">
        <v>45746</v>
      </c>
      <c r="AC54" s="77">
        <v>45989</v>
      </c>
      <c r="AD54" s="14" t="s">
        <v>184</v>
      </c>
      <c r="AE54" s="14" t="s">
        <v>116</v>
      </c>
      <c r="AF54" s="13" t="s">
        <v>143</v>
      </c>
    </row>
    <row r="55" spans="1:32" ht="80" x14ac:dyDescent="0.2">
      <c r="A55" s="327"/>
      <c r="B55" s="42" t="s">
        <v>254</v>
      </c>
      <c r="C55" s="26" t="s">
        <v>255</v>
      </c>
      <c r="D55" s="42" t="s">
        <v>256</v>
      </c>
      <c r="E55" s="26" t="s">
        <v>257</v>
      </c>
      <c r="F55" s="43" t="s">
        <v>184</v>
      </c>
      <c r="G55" s="42" t="s">
        <v>120</v>
      </c>
      <c r="H55" s="41" t="s">
        <v>258</v>
      </c>
      <c r="I55" s="42" t="s">
        <v>122</v>
      </c>
      <c r="J55" s="42">
        <v>0</v>
      </c>
      <c r="K55" s="42"/>
      <c r="L55" s="42"/>
      <c r="M55" s="42"/>
      <c r="N55" s="41" t="s">
        <v>259</v>
      </c>
      <c r="O55" s="41">
        <v>0</v>
      </c>
      <c r="P55" s="41" t="s">
        <v>259</v>
      </c>
      <c r="Q55" s="41">
        <v>0</v>
      </c>
      <c r="R55" s="41">
        <v>0</v>
      </c>
      <c r="S55" s="41">
        <v>0</v>
      </c>
      <c r="T55" s="14" t="s">
        <v>152</v>
      </c>
      <c r="U55" s="76">
        <f t="shared" si="0"/>
        <v>0</v>
      </c>
      <c r="V55" s="76">
        <v>0</v>
      </c>
      <c r="W55" s="76">
        <v>0</v>
      </c>
      <c r="X55" s="76">
        <v>0</v>
      </c>
      <c r="Y55" s="76">
        <v>0</v>
      </c>
      <c r="Z55" s="14" t="s">
        <v>1044</v>
      </c>
      <c r="AA55" s="14" t="s">
        <v>1048</v>
      </c>
      <c r="AB55" s="77">
        <v>45746</v>
      </c>
      <c r="AC55" s="77">
        <v>45989</v>
      </c>
      <c r="AD55" s="14" t="s">
        <v>184</v>
      </c>
      <c r="AE55" s="14" t="s">
        <v>116</v>
      </c>
      <c r="AF55" s="13" t="s">
        <v>143</v>
      </c>
    </row>
    <row r="56" spans="1:32" x14ac:dyDescent="0.2">
      <c r="A56" s="1"/>
      <c r="B56" s="2"/>
      <c r="C56" s="2"/>
      <c r="D56" s="2"/>
      <c r="E56" s="2"/>
      <c r="F56" s="2"/>
      <c r="G56" s="2"/>
      <c r="H56" s="2"/>
      <c r="I56" s="2"/>
      <c r="J56" s="2"/>
      <c r="K56" s="3"/>
      <c r="L56" s="3"/>
      <c r="M56" s="1"/>
      <c r="N56" s="1"/>
      <c r="O56" s="1"/>
      <c r="P56" s="4"/>
      <c r="Q56" s="4"/>
      <c r="R56" s="4"/>
      <c r="S56" s="4"/>
      <c r="T56" s="5"/>
      <c r="U56" s="5"/>
      <c r="V56" s="5"/>
      <c r="W56" s="5"/>
      <c r="X56" s="5"/>
      <c r="Y56" s="5"/>
      <c r="Z56" s="5"/>
      <c r="AA56" s="5"/>
      <c r="AB56" s="5"/>
      <c r="AC56" s="5"/>
      <c r="AD56" s="5"/>
      <c r="AE56" s="5"/>
      <c r="AF56" s="1"/>
    </row>
    <row r="57" spans="1:32" x14ac:dyDescent="0.2">
      <c r="A57" s="1"/>
      <c r="B57" s="2"/>
      <c r="C57" s="2"/>
      <c r="D57" s="2"/>
      <c r="E57" s="2"/>
      <c r="F57" s="2"/>
      <c r="G57" s="2"/>
      <c r="H57" s="2"/>
      <c r="I57" s="2"/>
      <c r="J57" s="2"/>
      <c r="K57" s="3"/>
      <c r="L57" s="3"/>
      <c r="M57" s="1"/>
      <c r="N57" s="1"/>
      <c r="O57" s="1"/>
      <c r="P57" s="4"/>
      <c r="Q57" s="4"/>
      <c r="R57" s="4"/>
      <c r="S57" s="4"/>
      <c r="T57" s="5"/>
      <c r="U57" s="5"/>
      <c r="V57" s="5"/>
      <c r="W57" s="5"/>
      <c r="X57" s="5"/>
      <c r="Y57" s="5"/>
      <c r="Z57" s="5"/>
      <c r="AA57" s="5"/>
      <c r="AB57" s="5"/>
      <c r="AC57" s="5"/>
      <c r="AD57" s="5"/>
      <c r="AE57" s="5"/>
      <c r="AF57" s="1"/>
    </row>
    <row r="58" spans="1:32" x14ac:dyDescent="0.2">
      <c r="A58" s="324" t="s">
        <v>2</v>
      </c>
      <c r="B58" s="322"/>
      <c r="C58" s="322"/>
      <c r="D58" s="322"/>
      <c r="E58" s="322"/>
      <c r="F58" s="322"/>
      <c r="G58" s="322"/>
      <c r="H58" s="322"/>
      <c r="I58" s="322"/>
      <c r="J58" s="323"/>
      <c r="K58" s="319" t="s">
        <v>11</v>
      </c>
      <c r="L58" s="319"/>
      <c r="M58" s="319"/>
      <c r="N58" s="319"/>
      <c r="O58" s="319"/>
      <c r="P58" s="319"/>
      <c r="Q58" s="319"/>
      <c r="R58" s="319"/>
      <c r="S58" s="319"/>
      <c r="T58" s="319"/>
      <c r="U58" s="319"/>
      <c r="V58" s="313" t="s">
        <v>3</v>
      </c>
      <c r="W58" s="314"/>
      <c r="X58" s="314"/>
      <c r="Y58" s="314"/>
      <c r="Z58" s="314"/>
      <c r="AA58" s="314"/>
      <c r="AB58" s="314"/>
      <c r="AC58" s="314"/>
      <c r="AD58" s="314"/>
      <c r="AE58" s="314"/>
      <c r="AF58" s="315"/>
    </row>
    <row r="59" spans="1:32" x14ac:dyDescent="0.2">
      <c r="A59" s="321" t="s">
        <v>4</v>
      </c>
      <c r="B59" s="322"/>
      <c r="C59" s="322"/>
      <c r="D59" s="322"/>
      <c r="E59" s="322"/>
      <c r="F59" s="322"/>
      <c r="G59" s="322"/>
      <c r="H59" s="322"/>
      <c r="I59" s="322"/>
      <c r="J59" s="323"/>
      <c r="K59" s="320" t="s">
        <v>12</v>
      </c>
      <c r="L59" s="320"/>
      <c r="M59" s="320"/>
      <c r="N59" s="320"/>
      <c r="O59" s="320"/>
      <c r="P59" s="320"/>
      <c r="Q59" s="320"/>
      <c r="R59" s="320"/>
      <c r="S59" s="320"/>
      <c r="T59" s="320"/>
      <c r="U59" s="320"/>
      <c r="V59" s="316" t="s">
        <v>5</v>
      </c>
      <c r="W59" s="317"/>
      <c r="X59" s="317"/>
      <c r="Y59" s="317"/>
      <c r="Z59" s="317"/>
      <c r="AA59" s="317"/>
      <c r="AB59" s="317"/>
      <c r="AC59" s="317"/>
      <c r="AD59" s="317"/>
      <c r="AE59" s="317"/>
      <c r="AF59" s="318"/>
    </row>
    <row r="60" spans="1:32" x14ac:dyDescent="0.2">
      <c r="A60" s="321" t="s">
        <v>10</v>
      </c>
      <c r="B60" s="322"/>
      <c r="C60" s="322"/>
      <c r="D60" s="322"/>
      <c r="E60" s="322"/>
      <c r="F60" s="322"/>
      <c r="G60" s="322"/>
      <c r="H60" s="322"/>
      <c r="I60" s="322"/>
      <c r="J60" s="323"/>
      <c r="K60" s="320" t="s">
        <v>10</v>
      </c>
      <c r="L60" s="320"/>
      <c r="M60" s="320"/>
      <c r="N60" s="320"/>
      <c r="O60" s="320"/>
      <c r="P60" s="320"/>
      <c r="Q60" s="320"/>
      <c r="R60" s="320"/>
      <c r="S60" s="320"/>
      <c r="T60" s="320"/>
      <c r="U60" s="320"/>
      <c r="V60" s="316" t="s">
        <v>10</v>
      </c>
      <c r="W60" s="317"/>
      <c r="X60" s="317"/>
      <c r="Y60" s="317"/>
      <c r="Z60" s="317"/>
      <c r="AA60" s="317"/>
      <c r="AB60" s="317"/>
      <c r="AC60" s="317"/>
      <c r="AD60" s="317"/>
      <c r="AE60" s="317"/>
      <c r="AF60" s="318"/>
    </row>
    <row r="61" spans="1:32" x14ac:dyDescent="0.2">
      <c r="A61" s="312" t="s">
        <v>6</v>
      </c>
      <c r="B61" s="312"/>
      <c r="C61" s="312"/>
      <c r="D61" s="312"/>
      <c r="E61" s="312"/>
      <c r="F61" s="312"/>
      <c r="G61" s="312"/>
      <c r="H61" s="312"/>
      <c r="I61" s="312"/>
      <c r="J61" s="312"/>
      <c r="K61" s="312"/>
      <c r="L61" s="312"/>
      <c r="M61" s="312"/>
      <c r="N61" s="312"/>
      <c r="O61" s="312"/>
      <c r="P61" s="312"/>
      <c r="Q61" s="312"/>
      <c r="R61" s="312"/>
      <c r="S61" s="312"/>
      <c r="T61" s="312"/>
      <c r="U61" s="312"/>
      <c r="V61" s="312"/>
      <c r="W61" s="312"/>
      <c r="X61" s="312"/>
      <c r="Y61" s="312"/>
      <c r="Z61" s="312"/>
      <c r="AA61" s="312"/>
      <c r="AB61" s="312"/>
      <c r="AC61" s="312"/>
      <c r="AD61" s="312"/>
      <c r="AE61" s="312"/>
      <c r="AF61" s="312"/>
    </row>
  </sheetData>
  <autoFilter ref="A8:AF55" xr:uid="{00000000-0001-0000-0000-000000000000}"/>
  <mergeCells count="58">
    <mergeCell ref="A44:A50"/>
    <mergeCell ref="B49:B50"/>
    <mergeCell ref="C49:C50"/>
    <mergeCell ref="C31:C32"/>
    <mergeCell ref="A37:A43"/>
    <mergeCell ref="B37:B38"/>
    <mergeCell ref="C37:C38"/>
    <mergeCell ref="B42:B43"/>
    <mergeCell ref="C42:C43"/>
    <mergeCell ref="A7:C7"/>
    <mergeCell ref="D7:AF7"/>
    <mergeCell ref="A2:C5"/>
    <mergeCell ref="AE2:AF2"/>
    <mergeCell ref="AE3:AF3"/>
    <mergeCell ref="AE4:AF4"/>
    <mergeCell ref="AE5:AF5"/>
    <mergeCell ref="D2:AD5"/>
    <mergeCell ref="B51:B52"/>
    <mergeCell ref="C51:C52"/>
    <mergeCell ref="Y49:Y50"/>
    <mergeCell ref="A9:A21"/>
    <mergeCell ref="A51:A55"/>
    <mergeCell ref="D49:D50"/>
    <mergeCell ref="E49:E50"/>
    <mergeCell ref="F49:F50"/>
    <mergeCell ref="G49:G50"/>
    <mergeCell ref="H49:H50"/>
    <mergeCell ref="I49:I50"/>
    <mergeCell ref="B46:B48"/>
    <mergeCell ref="C46:C48"/>
    <mergeCell ref="A22:A24"/>
    <mergeCell ref="A31:A35"/>
    <mergeCell ref="B31:B32"/>
    <mergeCell ref="A61:AF61"/>
    <mergeCell ref="V58:AF58"/>
    <mergeCell ref="V59:AF59"/>
    <mergeCell ref="V60:AF60"/>
    <mergeCell ref="K58:U58"/>
    <mergeCell ref="K59:U59"/>
    <mergeCell ref="K60:U60"/>
    <mergeCell ref="A60:J60"/>
    <mergeCell ref="A58:J58"/>
    <mergeCell ref="A59:J59"/>
    <mergeCell ref="W49:W50"/>
    <mergeCell ref="X49:X50"/>
    <mergeCell ref="L49:L50"/>
    <mergeCell ref="M49:M50"/>
    <mergeCell ref="N49:N50"/>
    <mergeCell ref="R49:R50"/>
    <mergeCell ref="S49:S50"/>
    <mergeCell ref="T49:T50"/>
    <mergeCell ref="U49:U50"/>
    <mergeCell ref="V49:V50"/>
    <mergeCell ref="J49:J50"/>
    <mergeCell ref="K49:K50"/>
    <mergeCell ref="O49:O50"/>
    <mergeCell ref="P49:P50"/>
    <mergeCell ref="Q49:Q50"/>
  </mergeCells>
  <pageMargins left="1" right="1" top="1" bottom="1" header="0" footer="0"/>
  <pageSetup orientation="landscape"/>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620AA0F6-62BC-4A05-8B78-F27EC346504A}">
          <x14:formula1>
            <xm:f>Listas!$A$2:$A$21</xm:f>
          </x14:formula1>
          <xm:sqref>AE20 AE52 AE9:AE10 AE13 AE37:AE43</xm:sqref>
        </x14:dataValidation>
        <x14:dataValidation type="list" allowBlank="1" showInputMessage="1" showErrorMessage="1" xr:uid="{FD2A8D10-1BD6-441F-9BAC-A545C4025D5C}">
          <x14:formula1>
            <xm:f>Listas!$A$52:$A$65</xm:f>
          </x14:formula1>
          <xm:sqref>AF20 AF13</xm:sqref>
        </x14:dataValidation>
        <x14:dataValidation type="list" allowBlank="1" showInputMessage="1" showErrorMessage="1" xr:uid="{39B2C753-5C40-4BF5-A34A-656FA2E1752A}">
          <x14:formula1>
            <xm:f>Listas!$A$69:$A$91</xm:f>
          </x14:formula1>
          <xm:sqref>T21 T51:T52 T14:T19 T24:T44 T46:T48 T9:T12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B7C5-72D1-4803-B441-FAE8AA3CE71D}">
  <dimension ref="A2:AF38"/>
  <sheetViews>
    <sheetView showGridLines="0" workbookViewId="0">
      <pane xSplit="1" ySplit="8" topLeftCell="B9" activePane="bottomRight" state="frozen"/>
      <selection pane="topRight" activeCell="B1" sqref="B1"/>
      <selection pane="bottomLeft" activeCell="A9" sqref="A9"/>
      <selection pane="bottomRight" activeCell="C9" sqref="C9"/>
    </sheetView>
  </sheetViews>
  <sheetFormatPr baseColWidth="10" defaultColWidth="14.5" defaultRowHeight="15" x14ac:dyDescent="0.2"/>
  <cols>
    <col min="1" max="1" width="34.6640625" customWidth="1"/>
    <col min="2" max="2" width="17" customWidth="1"/>
    <col min="3" max="3" width="57.1640625" customWidth="1"/>
    <col min="4" max="4" width="11.1640625" customWidth="1"/>
    <col min="5" max="5" width="34.1640625" customWidth="1"/>
    <col min="6" max="6" width="26" customWidth="1"/>
    <col min="7" max="7" width="15.83203125" customWidth="1"/>
    <col min="8" max="8" width="14.1640625" customWidth="1"/>
    <col min="9" max="9" width="13.5" customWidth="1"/>
    <col min="10" max="10" width="17.1640625" customWidth="1"/>
    <col min="11" max="11" width="19.33203125" customWidth="1"/>
    <col min="12" max="12" width="16.33203125" customWidth="1"/>
    <col min="13" max="13" width="14.33203125" customWidth="1"/>
    <col min="14" max="15" width="20.83203125" customWidth="1"/>
    <col min="16" max="16" width="16.6640625" customWidth="1"/>
    <col min="17" max="17" width="19.5" customWidth="1"/>
    <col min="18" max="18" width="17.5" customWidth="1"/>
    <col min="19" max="19" width="17.83203125" customWidth="1"/>
    <col min="20" max="20" width="19.5" hidden="1" customWidth="1"/>
    <col min="21" max="21" width="23.5" hidden="1" customWidth="1"/>
    <col min="22" max="22" width="19.5" hidden="1" customWidth="1"/>
    <col min="23" max="23" width="19" hidden="1" customWidth="1"/>
    <col min="24" max="24" width="19.83203125" hidden="1" customWidth="1"/>
    <col min="25" max="25" width="21.83203125" hidden="1" customWidth="1"/>
    <col min="26" max="26" width="19" customWidth="1"/>
    <col min="27" max="27" width="17.6640625" customWidth="1"/>
    <col min="28" max="28" width="14.6640625" customWidth="1"/>
    <col min="29" max="29" width="15.1640625" customWidth="1"/>
    <col min="30" max="31" width="19.83203125" customWidth="1"/>
    <col min="32" max="32" width="21.83203125" customWidth="1"/>
    <col min="33" max="33" width="11.5" customWidth="1"/>
  </cols>
  <sheetData>
    <row r="2" spans="1:32" x14ac:dyDescent="0.2">
      <c r="A2" s="337"/>
      <c r="B2" s="338"/>
      <c r="C2" s="338"/>
      <c r="D2" s="346" t="s">
        <v>8</v>
      </c>
      <c r="E2" s="346"/>
      <c r="F2" s="346"/>
      <c r="G2" s="346"/>
      <c r="H2" s="346"/>
      <c r="I2" s="346"/>
      <c r="J2" s="346"/>
      <c r="K2" s="346"/>
      <c r="L2" s="346"/>
      <c r="M2" s="346"/>
      <c r="N2" s="346"/>
      <c r="O2" s="346"/>
      <c r="P2" s="346"/>
      <c r="Q2" s="346"/>
      <c r="R2" s="346"/>
      <c r="S2" s="346"/>
      <c r="T2" s="346"/>
      <c r="U2" s="346"/>
      <c r="V2" s="346"/>
      <c r="W2" s="346"/>
      <c r="X2" s="346"/>
      <c r="Y2" s="346"/>
      <c r="Z2" s="346"/>
      <c r="AA2" s="346"/>
      <c r="AB2" s="346"/>
      <c r="AC2" s="346"/>
      <c r="AD2" s="346"/>
      <c r="AE2" s="343" t="s">
        <v>0</v>
      </c>
      <c r="AF2" s="343"/>
    </row>
    <row r="3" spans="1:32" x14ac:dyDescent="0.2">
      <c r="A3" s="339"/>
      <c r="B3" s="340"/>
      <c r="C3" s="340"/>
      <c r="D3" s="346"/>
      <c r="E3" s="346"/>
      <c r="F3" s="346"/>
      <c r="G3" s="346"/>
      <c r="H3" s="346"/>
      <c r="I3" s="346"/>
      <c r="J3" s="346"/>
      <c r="K3" s="346"/>
      <c r="L3" s="346"/>
      <c r="M3" s="346"/>
      <c r="N3" s="346"/>
      <c r="O3" s="346"/>
      <c r="P3" s="346"/>
      <c r="Q3" s="346"/>
      <c r="R3" s="346"/>
      <c r="S3" s="346"/>
      <c r="T3" s="346"/>
      <c r="U3" s="346"/>
      <c r="V3" s="346"/>
      <c r="W3" s="346"/>
      <c r="X3" s="346"/>
      <c r="Y3" s="346"/>
      <c r="Z3" s="346"/>
      <c r="AA3" s="346"/>
      <c r="AB3" s="346"/>
      <c r="AC3" s="346"/>
      <c r="AD3" s="346"/>
      <c r="AE3" s="344" t="s">
        <v>7</v>
      </c>
      <c r="AF3" s="344"/>
    </row>
    <row r="4" spans="1:32" x14ac:dyDescent="0.2">
      <c r="A4" s="339"/>
      <c r="B4" s="340"/>
      <c r="C4" s="340"/>
      <c r="D4" s="346"/>
      <c r="E4" s="346"/>
      <c r="F4" s="346"/>
      <c r="G4" s="346"/>
      <c r="H4" s="346"/>
      <c r="I4" s="346"/>
      <c r="J4" s="346"/>
      <c r="K4" s="346"/>
      <c r="L4" s="346"/>
      <c r="M4" s="346"/>
      <c r="N4" s="346"/>
      <c r="O4" s="346"/>
      <c r="P4" s="346"/>
      <c r="Q4" s="346"/>
      <c r="R4" s="346"/>
      <c r="S4" s="346"/>
      <c r="T4" s="346"/>
      <c r="U4" s="346"/>
      <c r="V4" s="346"/>
      <c r="W4" s="346"/>
      <c r="X4" s="346"/>
      <c r="Y4" s="346"/>
      <c r="Z4" s="346"/>
      <c r="AA4" s="346"/>
      <c r="AB4" s="346"/>
      <c r="AC4" s="346"/>
      <c r="AD4" s="346"/>
      <c r="AE4" s="345" t="s">
        <v>9</v>
      </c>
      <c r="AF4" s="345"/>
    </row>
    <row r="5" spans="1:32" x14ac:dyDescent="0.2">
      <c r="A5" s="341"/>
      <c r="B5" s="342"/>
      <c r="C5" s="342"/>
      <c r="D5" s="346"/>
      <c r="E5" s="346"/>
      <c r="F5" s="346"/>
      <c r="G5" s="346"/>
      <c r="H5" s="346"/>
      <c r="I5" s="346"/>
      <c r="J5" s="346"/>
      <c r="K5" s="346"/>
      <c r="L5" s="346"/>
      <c r="M5" s="346"/>
      <c r="N5" s="346"/>
      <c r="O5" s="346"/>
      <c r="P5" s="346"/>
      <c r="Q5" s="346"/>
      <c r="R5" s="346"/>
      <c r="S5" s="346"/>
      <c r="T5" s="346"/>
      <c r="U5" s="346"/>
      <c r="V5" s="346"/>
      <c r="W5" s="346"/>
      <c r="X5" s="346"/>
      <c r="Y5" s="346"/>
      <c r="Z5" s="346"/>
      <c r="AA5" s="346"/>
      <c r="AB5" s="346"/>
      <c r="AC5" s="346"/>
      <c r="AD5" s="346"/>
      <c r="AE5" s="343" t="s">
        <v>1788</v>
      </c>
      <c r="AF5" s="343"/>
    </row>
    <row r="6" spans="1:32" ht="19" x14ac:dyDescent="0.2">
      <c r="A6" s="12"/>
      <c r="B6" s="6"/>
      <c r="C6" s="6"/>
      <c r="D6" s="6"/>
      <c r="E6" s="6"/>
      <c r="F6" s="6"/>
      <c r="G6" s="6"/>
      <c r="H6" s="6"/>
      <c r="I6" s="7"/>
      <c r="J6" s="7"/>
      <c r="K6" s="7"/>
      <c r="L6" s="7"/>
      <c r="M6" s="7"/>
      <c r="N6" s="7"/>
      <c r="O6" s="7"/>
      <c r="P6" s="7"/>
      <c r="Q6" s="7"/>
      <c r="R6" s="7"/>
      <c r="S6" s="7"/>
      <c r="T6" s="7"/>
      <c r="U6" s="7"/>
      <c r="V6" s="7"/>
      <c r="W6" s="7"/>
      <c r="X6" s="7"/>
      <c r="Y6" s="8"/>
      <c r="Z6" s="8"/>
      <c r="AA6" s="8"/>
      <c r="AB6" s="9"/>
      <c r="AC6" s="9"/>
      <c r="AD6" s="9"/>
      <c r="AE6" s="9"/>
      <c r="AF6" s="2"/>
    </row>
    <row r="7" spans="1:32" ht="16" x14ac:dyDescent="0.2">
      <c r="A7" s="331" t="s">
        <v>194</v>
      </c>
      <c r="B7" s="332"/>
      <c r="C7" s="333"/>
      <c r="D7" s="334" t="s">
        <v>193</v>
      </c>
      <c r="E7" s="335"/>
      <c r="F7" s="335"/>
      <c r="G7" s="335"/>
      <c r="H7" s="335"/>
      <c r="I7" s="335"/>
      <c r="J7" s="335"/>
      <c r="K7" s="335"/>
      <c r="L7" s="335"/>
      <c r="M7" s="335"/>
      <c r="N7" s="335"/>
      <c r="O7" s="335"/>
      <c r="P7" s="335"/>
      <c r="Q7" s="335"/>
      <c r="R7" s="335"/>
      <c r="S7" s="335"/>
      <c r="T7" s="335"/>
      <c r="U7" s="335"/>
      <c r="V7" s="335"/>
      <c r="W7" s="335"/>
      <c r="X7" s="335"/>
      <c r="Y7" s="335"/>
      <c r="Z7" s="335"/>
      <c r="AA7" s="335"/>
      <c r="AB7" s="335"/>
      <c r="AC7" s="335"/>
      <c r="AD7" s="335"/>
      <c r="AE7" s="335"/>
      <c r="AF7" s="336"/>
    </row>
    <row r="8" spans="1:32" ht="51" x14ac:dyDescent="0.2">
      <c r="A8" s="18" t="s">
        <v>35</v>
      </c>
      <c r="B8" s="18" t="s">
        <v>13</v>
      </c>
      <c r="C8" s="18" t="s">
        <v>14</v>
      </c>
      <c r="D8" s="11" t="s">
        <v>15</v>
      </c>
      <c r="E8" s="11" t="s">
        <v>16</v>
      </c>
      <c r="F8" s="11" t="s">
        <v>17</v>
      </c>
      <c r="G8" s="11" t="s">
        <v>18</v>
      </c>
      <c r="H8" s="11" t="s">
        <v>19</v>
      </c>
      <c r="I8" s="11" t="s">
        <v>20</v>
      </c>
      <c r="J8" s="11" t="s">
        <v>21</v>
      </c>
      <c r="K8" s="11" t="s">
        <v>22</v>
      </c>
      <c r="L8" s="11" t="s">
        <v>23</v>
      </c>
      <c r="M8" s="11" t="s">
        <v>24</v>
      </c>
      <c r="N8" s="11" t="s">
        <v>25</v>
      </c>
      <c r="O8" s="11" t="s">
        <v>260</v>
      </c>
      <c r="P8" s="11" t="s">
        <v>261</v>
      </c>
      <c r="Q8" s="11" t="s">
        <v>262</v>
      </c>
      <c r="R8" s="11" t="s">
        <v>263</v>
      </c>
      <c r="S8" s="11" t="s">
        <v>264</v>
      </c>
      <c r="T8" s="19" t="s">
        <v>26</v>
      </c>
      <c r="U8" s="19" t="s">
        <v>27</v>
      </c>
      <c r="V8" s="20" t="s">
        <v>265</v>
      </c>
      <c r="W8" s="20" t="s">
        <v>266</v>
      </c>
      <c r="X8" s="20" t="s">
        <v>268</v>
      </c>
      <c r="Y8" s="20" t="s">
        <v>267</v>
      </c>
      <c r="Z8" s="21" t="s">
        <v>269</v>
      </c>
      <c r="AA8" s="21" t="s">
        <v>28</v>
      </c>
      <c r="AB8" s="21" t="s">
        <v>29</v>
      </c>
      <c r="AC8" s="21" t="s">
        <v>30</v>
      </c>
      <c r="AD8" s="21" t="s">
        <v>31</v>
      </c>
      <c r="AE8" s="21" t="s">
        <v>32</v>
      </c>
      <c r="AF8" s="21" t="s">
        <v>33</v>
      </c>
    </row>
    <row r="9" spans="1:32" ht="128" x14ac:dyDescent="0.2">
      <c r="A9" s="327" t="s">
        <v>390</v>
      </c>
      <c r="B9" s="42" t="s">
        <v>391</v>
      </c>
      <c r="C9" s="26" t="s">
        <v>392</v>
      </c>
      <c r="D9" s="42" t="s">
        <v>393</v>
      </c>
      <c r="E9" s="78" t="s">
        <v>916</v>
      </c>
      <c r="F9" s="43" t="s">
        <v>185</v>
      </c>
      <c r="G9" s="42" t="s">
        <v>120</v>
      </c>
      <c r="H9" s="41" t="s">
        <v>394</v>
      </c>
      <c r="I9" s="42" t="s">
        <v>122</v>
      </c>
      <c r="J9" s="42">
        <v>15</v>
      </c>
      <c r="K9" s="41"/>
      <c r="L9" s="42">
        <v>2024</v>
      </c>
      <c r="M9" s="42" t="s">
        <v>126</v>
      </c>
      <c r="N9" s="41" t="s">
        <v>395</v>
      </c>
      <c r="O9" s="41">
        <v>0</v>
      </c>
      <c r="P9" s="41" t="s">
        <v>396</v>
      </c>
      <c r="Q9" s="41" t="s">
        <v>397</v>
      </c>
      <c r="R9" s="41" t="s">
        <v>395</v>
      </c>
      <c r="S9" s="41">
        <v>0</v>
      </c>
      <c r="T9" s="14" t="s">
        <v>148</v>
      </c>
      <c r="U9" s="69"/>
      <c r="V9" s="69"/>
      <c r="W9" s="69"/>
      <c r="X9" s="69"/>
      <c r="Y9" s="69"/>
      <c r="Z9" s="14" t="s">
        <v>918</v>
      </c>
      <c r="AA9" s="14" t="s">
        <v>917</v>
      </c>
      <c r="AB9" s="80">
        <v>45691</v>
      </c>
      <c r="AC9" s="80">
        <v>45989</v>
      </c>
      <c r="AD9" s="14" t="s">
        <v>185</v>
      </c>
      <c r="AE9" s="14" t="s">
        <v>97</v>
      </c>
      <c r="AF9" s="16" t="s">
        <v>143</v>
      </c>
    </row>
    <row r="10" spans="1:32" ht="160" x14ac:dyDescent="0.2">
      <c r="A10" s="327"/>
      <c r="B10" s="42" t="s">
        <v>398</v>
      </c>
      <c r="C10" s="26" t="s">
        <v>399</v>
      </c>
      <c r="D10" s="42" t="s">
        <v>400</v>
      </c>
      <c r="E10" s="26" t="s">
        <v>401</v>
      </c>
      <c r="F10" s="26" t="s">
        <v>191</v>
      </c>
      <c r="G10" s="42" t="s">
        <v>120</v>
      </c>
      <c r="H10" s="41" t="s">
        <v>402</v>
      </c>
      <c r="I10" s="42" t="s">
        <v>122</v>
      </c>
      <c r="J10" s="42">
        <v>0</v>
      </c>
      <c r="K10" s="42"/>
      <c r="L10" s="42"/>
      <c r="M10" s="42"/>
      <c r="N10" s="41" t="s">
        <v>403</v>
      </c>
      <c r="O10" s="41">
        <v>0</v>
      </c>
      <c r="P10" s="41">
        <v>0</v>
      </c>
      <c r="Q10" s="41" t="s">
        <v>403</v>
      </c>
      <c r="R10" s="41">
        <v>0</v>
      </c>
      <c r="S10" s="41">
        <v>0</v>
      </c>
      <c r="T10" s="14" t="s">
        <v>880</v>
      </c>
      <c r="U10" s="76"/>
      <c r="V10" s="69"/>
      <c r="W10" s="69"/>
      <c r="X10" s="69"/>
      <c r="Y10" s="69"/>
      <c r="Z10" s="14" t="s">
        <v>920</v>
      </c>
      <c r="AA10" s="14" t="s">
        <v>919</v>
      </c>
      <c r="AB10" s="77">
        <v>45719</v>
      </c>
      <c r="AC10" s="77">
        <v>45989</v>
      </c>
      <c r="AD10" s="14" t="s">
        <v>185</v>
      </c>
      <c r="AE10" s="14" t="s">
        <v>111</v>
      </c>
      <c r="AF10" s="16" t="s">
        <v>142</v>
      </c>
    </row>
    <row r="11" spans="1:32" ht="208" x14ac:dyDescent="0.2">
      <c r="A11" s="327"/>
      <c r="B11" s="42" t="s">
        <v>404</v>
      </c>
      <c r="C11" s="26" t="s">
        <v>405</v>
      </c>
      <c r="D11" s="42" t="s">
        <v>406</v>
      </c>
      <c r="E11" s="26" t="s">
        <v>407</v>
      </c>
      <c r="F11" s="26" t="s">
        <v>191</v>
      </c>
      <c r="G11" s="42" t="s">
        <v>120</v>
      </c>
      <c r="H11" s="41" t="s">
        <v>408</v>
      </c>
      <c r="I11" s="42" t="s">
        <v>122</v>
      </c>
      <c r="J11" s="42">
        <v>0</v>
      </c>
      <c r="K11" s="42"/>
      <c r="L11" s="42"/>
      <c r="M11" s="42"/>
      <c r="N11" s="41" t="s">
        <v>409</v>
      </c>
      <c r="O11" s="41">
        <v>0</v>
      </c>
      <c r="P11" s="41">
        <v>0</v>
      </c>
      <c r="Q11" s="41">
        <v>0</v>
      </c>
      <c r="R11" s="41" t="s">
        <v>409</v>
      </c>
      <c r="S11" s="41">
        <v>0</v>
      </c>
      <c r="T11" s="14" t="s">
        <v>880</v>
      </c>
      <c r="U11" s="76"/>
      <c r="V11" s="69"/>
      <c r="W11" s="69"/>
      <c r="X11" s="69"/>
      <c r="Y11" s="69"/>
      <c r="Z11" s="14" t="s">
        <v>921</v>
      </c>
      <c r="AA11" s="14" t="s">
        <v>922</v>
      </c>
      <c r="AB11" s="77">
        <v>45719</v>
      </c>
      <c r="AC11" s="77">
        <v>45989</v>
      </c>
      <c r="AD11" s="14" t="s">
        <v>183</v>
      </c>
      <c r="AE11" s="14" t="s">
        <v>111</v>
      </c>
      <c r="AF11" s="14" t="s">
        <v>142</v>
      </c>
    </row>
    <row r="12" spans="1:32" ht="96" x14ac:dyDescent="0.2">
      <c r="A12" s="327"/>
      <c r="B12" s="42"/>
      <c r="C12" s="26"/>
      <c r="D12" s="42" t="s">
        <v>406</v>
      </c>
      <c r="E12" s="26"/>
      <c r="F12" s="26"/>
      <c r="G12" s="42"/>
      <c r="H12" s="41"/>
      <c r="I12" s="42"/>
      <c r="J12" s="42"/>
      <c r="K12" s="42"/>
      <c r="L12" s="42"/>
      <c r="M12" s="42"/>
      <c r="N12" s="41"/>
      <c r="O12" s="41"/>
      <c r="P12" s="41"/>
      <c r="Q12" s="41"/>
      <c r="R12" s="41"/>
      <c r="S12" s="41"/>
      <c r="T12" s="14"/>
      <c r="U12" s="76"/>
      <c r="V12" s="69"/>
      <c r="W12" s="69"/>
      <c r="X12" s="69"/>
      <c r="Y12" s="69"/>
      <c r="Z12" s="14" t="s">
        <v>924</v>
      </c>
      <c r="AA12" s="14" t="s">
        <v>923</v>
      </c>
      <c r="AB12" s="77">
        <v>45691</v>
      </c>
      <c r="AC12" s="77">
        <v>45989</v>
      </c>
      <c r="AD12" s="14" t="s">
        <v>183</v>
      </c>
      <c r="AE12" s="14" t="s">
        <v>111</v>
      </c>
      <c r="AF12" s="14" t="s">
        <v>142</v>
      </c>
    </row>
    <row r="13" spans="1:32" ht="256" x14ac:dyDescent="0.2">
      <c r="A13" s="327"/>
      <c r="B13" s="42" t="s">
        <v>410</v>
      </c>
      <c r="C13" s="26" t="s">
        <v>411</v>
      </c>
      <c r="D13" s="42" t="s">
        <v>412</v>
      </c>
      <c r="E13" s="26" t="s">
        <v>413</v>
      </c>
      <c r="F13" s="26" t="s">
        <v>185</v>
      </c>
      <c r="G13" s="42" t="s">
        <v>120</v>
      </c>
      <c r="H13" s="41" t="s">
        <v>414</v>
      </c>
      <c r="I13" s="42" t="s">
        <v>122</v>
      </c>
      <c r="J13" s="42">
        <v>5</v>
      </c>
      <c r="K13" s="41" t="s">
        <v>415</v>
      </c>
      <c r="L13" s="42">
        <v>2024</v>
      </c>
      <c r="M13" s="42" t="s">
        <v>126</v>
      </c>
      <c r="N13" s="41" t="s">
        <v>416</v>
      </c>
      <c r="O13" s="41">
        <v>0</v>
      </c>
      <c r="P13" s="41" t="s">
        <v>417</v>
      </c>
      <c r="Q13" s="41" t="s">
        <v>417</v>
      </c>
      <c r="R13" s="41" t="s">
        <v>417</v>
      </c>
      <c r="S13" s="41" t="s">
        <v>417</v>
      </c>
      <c r="T13" s="14" t="s">
        <v>880</v>
      </c>
      <c r="U13" s="69"/>
      <c r="V13" s="69"/>
      <c r="W13" s="69"/>
      <c r="X13" s="69"/>
      <c r="Y13" s="69"/>
      <c r="Z13" s="14" t="s">
        <v>926</v>
      </c>
      <c r="AA13" s="14" t="s">
        <v>925</v>
      </c>
      <c r="AB13" s="80">
        <v>45691</v>
      </c>
      <c r="AC13" s="80">
        <v>45989</v>
      </c>
      <c r="AD13" s="14" t="s">
        <v>185</v>
      </c>
      <c r="AE13" s="14" t="s">
        <v>97</v>
      </c>
      <c r="AF13" s="13" t="s">
        <v>143</v>
      </c>
    </row>
    <row r="14" spans="1:32" ht="112" x14ac:dyDescent="0.2">
      <c r="A14" s="327"/>
      <c r="B14" s="42" t="s">
        <v>418</v>
      </c>
      <c r="C14" s="78" t="s">
        <v>502</v>
      </c>
      <c r="D14" s="42" t="s">
        <v>419</v>
      </c>
      <c r="E14" s="26" t="s">
        <v>420</v>
      </c>
      <c r="F14" s="43" t="s">
        <v>189</v>
      </c>
      <c r="G14" s="42" t="s">
        <v>120</v>
      </c>
      <c r="H14" s="41" t="s">
        <v>421</v>
      </c>
      <c r="I14" s="42" t="s">
        <v>123</v>
      </c>
      <c r="J14" s="42">
        <v>0</v>
      </c>
      <c r="K14" s="42"/>
      <c r="L14" s="42"/>
      <c r="M14" s="42"/>
      <c r="N14" s="41" t="s">
        <v>422</v>
      </c>
      <c r="O14" s="41">
        <v>0</v>
      </c>
      <c r="P14" s="59" t="s">
        <v>859</v>
      </c>
      <c r="Q14" s="59" t="s">
        <v>860</v>
      </c>
      <c r="R14" s="59" t="s">
        <v>859</v>
      </c>
      <c r="S14" s="59" t="s">
        <v>860</v>
      </c>
      <c r="T14" s="95" t="s">
        <v>148</v>
      </c>
      <c r="U14" s="96"/>
      <c r="V14" s="96"/>
      <c r="W14" s="96"/>
      <c r="X14" s="96"/>
      <c r="Y14" s="96"/>
      <c r="Z14" s="95" t="s">
        <v>1774</v>
      </c>
      <c r="AA14" s="95" t="s">
        <v>1775</v>
      </c>
      <c r="AB14" s="80">
        <v>45691</v>
      </c>
      <c r="AC14" s="80">
        <v>45989</v>
      </c>
      <c r="AD14" s="95" t="s">
        <v>189</v>
      </c>
      <c r="AE14" s="14" t="s">
        <v>116</v>
      </c>
      <c r="AF14" s="13" t="s">
        <v>143</v>
      </c>
    </row>
    <row r="15" spans="1:32" ht="128" x14ac:dyDescent="0.2">
      <c r="A15" s="41"/>
      <c r="B15" s="42"/>
      <c r="C15" s="78"/>
      <c r="D15" s="42" t="s">
        <v>419</v>
      </c>
      <c r="E15" s="26"/>
      <c r="F15" s="43"/>
      <c r="G15" s="42"/>
      <c r="H15" s="41"/>
      <c r="I15" s="42"/>
      <c r="J15" s="42"/>
      <c r="K15" s="42"/>
      <c r="L15" s="42"/>
      <c r="M15" s="42"/>
      <c r="N15" s="41"/>
      <c r="O15" s="41"/>
      <c r="P15" s="59"/>
      <c r="Q15" s="59"/>
      <c r="R15" s="59"/>
      <c r="S15" s="59"/>
      <c r="T15" s="95"/>
      <c r="U15" s="96"/>
      <c r="V15" s="96"/>
      <c r="W15" s="96"/>
      <c r="X15" s="96"/>
      <c r="Y15" s="96"/>
      <c r="Z15" s="98" t="s">
        <v>1115</v>
      </c>
      <c r="AA15" s="98" t="s">
        <v>1116</v>
      </c>
      <c r="AB15" s="85">
        <v>45691</v>
      </c>
      <c r="AC15" s="80">
        <v>45989</v>
      </c>
      <c r="AD15" s="101" t="s">
        <v>170</v>
      </c>
      <c r="AE15" s="101" t="s">
        <v>116</v>
      </c>
      <c r="AF15" s="101" t="s">
        <v>143</v>
      </c>
    </row>
    <row r="16" spans="1:32" ht="96" x14ac:dyDescent="0.2">
      <c r="A16" s="41"/>
      <c r="B16" s="42"/>
      <c r="C16" s="78"/>
      <c r="D16" s="42" t="s">
        <v>419</v>
      </c>
      <c r="E16" s="26"/>
      <c r="F16" s="43"/>
      <c r="G16" s="42"/>
      <c r="H16" s="41"/>
      <c r="I16" s="42"/>
      <c r="J16" s="42"/>
      <c r="K16" s="42"/>
      <c r="L16" s="42"/>
      <c r="M16" s="42"/>
      <c r="N16" s="41"/>
      <c r="O16" s="41"/>
      <c r="P16" s="59"/>
      <c r="Q16" s="59"/>
      <c r="R16" s="59"/>
      <c r="S16" s="59"/>
      <c r="T16" s="95"/>
      <c r="U16" s="96"/>
      <c r="V16" s="96"/>
      <c r="W16" s="96"/>
      <c r="X16" s="96"/>
      <c r="Y16" s="96"/>
      <c r="Z16" s="115" t="s">
        <v>1136</v>
      </c>
      <c r="AA16" s="115" t="s">
        <v>1135</v>
      </c>
      <c r="AB16" s="102">
        <v>45691</v>
      </c>
      <c r="AC16" s="122">
        <v>45930</v>
      </c>
      <c r="AD16" s="115" t="s">
        <v>173</v>
      </c>
      <c r="AE16" s="101" t="s">
        <v>116</v>
      </c>
      <c r="AF16" s="101" t="s">
        <v>143</v>
      </c>
    </row>
    <row r="17" spans="1:32" ht="77.25" customHeight="1" x14ac:dyDescent="0.2">
      <c r="A17" s="41"/>
      <c r="B17" s="42"/>
      <c r="C17" s="78"/>
      <c r="D17" s="42" t="s">
        <v>419</v>
      </c>
      <c r="E17" s="26"/>
      <c r="F17" s="43"/>
      <c r="G17" s="42"/>
      <c r="H17" s="41"/>
      <c r="I17" s="42"/>
      <c r="J17" s="42"/>
      <c r="K17" s="42"/>
      <c r="L17" s="42"/>
      <c r="M17" s="42"/>
      <c r="N17" s="41"/>
      <c r="O17" s="41"/>
      <c r="P17" s="59"/>
      <c r="Q17" s="59"/>
      <c r="R17" s="59"/>
      <c r="S17" s="59"/>
      <c r="T17" s="95"/>
      <c r="U17" s="96"/>
      <c r="V17" s="96"/>
      <c r="W17" s="96"/>
      <c r="X17" s="96"/>
      <c r="Y17" s="96"/>
      <c r="Z17" s="14" t="s">
        <v>1215</v>
      </c>
      <c r="AA17" s="14" t="s">
        <v>978</v>
      </c>
      <c r="AB17" s="77">
        <v>45691</v>
      </c>
      <c r="AC17" s="77">
        <v>45989</v>
      </c>
      <c r="AD17" s="14" t="s">
        <v>168</v>
      </c>
      <c r="AE17" s="14" t="s">
        <v>111</v>
      </c>
      <c r="AF17" s="14" t="s">
        <v>143</v>
      </c>
    </row>
    <row r="18" spans="1:32" ht="144" x14ac:dyDescent="0.2">
      <c r="A18" s="327" t="s">
        <v>423</v>
      </c>
      <c r="B18" s="42" t="s">
        <v>424</v>
      </c>
      <c r="C18" s="26" t="s">
        <v>425</v>
      </c>
      <c r="D18" s="42" t="s">
        <v>426</v>
      </c>
      <c r="E18" s="26" t="s">
        <v>427</v>
      </c>
      <c r="F18" s="26" t="s">
        <v>183</v>
      </c>
      <c r="G18" s="42" t="s">
        <v>120</v>
      </c>
      <c r="H18" s="41" t="s">
        <v>275</v>
      </c>
      <c r="I18" s="42" t="s">
        <v>122</v>
      </c>
      <c r="J18" s="42">
        <v>0</v>
      </c>
      <c r="K18" s="42"/>
      <c r="L18" s="42"/>
      <c r="M18" s="42"/>
      <c r="N18" s="41" t="s">
        <v>403</v>
      </c>
      <c r="O18" s="41">
        <v>0</v>
      </c>
      <c r="P18" s="41">
        <v>0</v>
      </c>
      <c r="Q18" s="41" t="s">
        <v>403</v>
      </c>
      <c r="R18" s="41">
        <v>0</v>
      </c>
      <c r="S18" s="41">
        <v>0</v>
      </c>
      <c r="T18" s="14" t="s">
        <v>146</v>
      </c>
      <c r="U18" s="69"/>
      <c r="V18" s="69"/>
      <c r="W18" s="69"/>
      <c r="X18" s="69"/>
      <c r="Y18" s="69"/>
      <c r="Z18" s="14" t="s">
        <v>1137</v>
      </c>
      <c r="AA18" s="14" t="s">
        <v>927</v>
      </c>
      <c r="AB18" s="77">
        <v>45719</v>
      </c>
      <c r="AC18" s="77">
        <v>45989</v>
      </c>
      <c r="AD18" s="14" t="s">
        <v>183</v>
      </c>
      <c r="AE18" s="14" t="s">
        <v>111</v>
      </c>
      <c r="AF18" s="16" t="s">
        <v>142</v>
      </c>
    </row>
    <row r="19" spans="1:32" ht="160" x14ac:dyDescent="0.2">
      <c r="A19" s="327"/>
      <c r="B19" s="304" t="s">
        <v>428</v>
      </c>
      <c r="C19" s="348" t="s">
        <v>503</v>
      </c>
      <c r="D19" s="42" t="s">
        <v>429</v>
      </c>
      <c r="E19" s="26" t="s">
        <v>430</v>
      </c>
      <c r="F19" s="26" t="s">
        <v>183</v>
      </c>
      <c r="G19" s="42" t="s">
        <v>120</v>
      </c>
      <c r="H19" s="41" t="s">
        <v>431</v>
      </c>
      <c r="I19" s="42" t="s">
        <v>122</v>
      </c>
      <c r="J19" s="42">
        <v>24</v>
      </c>
      <c r="K19" s="41" t="s">
        <v>432</v>
      </c>
      <c r="L19" s="42">
        <v>2022</v>
      </c>
      <c r="M19" s="42" t="s">
        <v>127</v>
      </c>
      <c r="N19" s="41" t="s">
        <v>433</v>
      </c>
      <c r="O19" s="41">
        <v>0</v>
      </c>
      <c r="P19" s="41">
        <v>0</v>
      </c>
      <c r="Q19" s="41">
        <v>0</v>
      </c>
      <c r="R19" s="41" t="s">
        <v>433</v>
      </c>
      <c r="S19" s="41">
        <v>0</v>
      </c>
      <c r="T19" s="14" t="s">
        <v>146</v>
      </c>
      <c r="U19" s="69"/>
      <c r="V19" s="69"/>
      <c r="W19" s="69"/>
      <c r="X19" s="69"/>
      <c r="Y19" s="69"/>
      <c r="Z19" s="14" t="s">
        <v>928</v>
      </c>
      <c r="AA19" s="14" t="s">
        <v>929</v>
      </c>
      <c r="AB19" s="77">
        <v>45719</v>
      </c>
      <c r="AC19" s="77">
        <v>45989</v>
      </c>
      <c r="AD19" s="14" t="s">
        <v>183</v>
      </c>
      <c r="AE19" s="14" t="s">
        <v>111</v>
      </c>
      <c r="AF19" s="16" t="s">
        <v>142</v>
      </c>
    </row>
    <row r="20" spans="1:32" ht="128" x14ac:dyDescent="0.2">
      <c r="A20" s="327"/>
      <c r="B20" s="329"/>
      <c r="C20" s="330"/>
      <c r="D20" s="42" t="s">
        <v>434</v>
      </c>
      <c r="E20" s="26" t="s">
        <v>435</v>
      </c>
      <c r="F20" s="26" t="s">
        <v>183</v>
      </c>
      <c r="G20" s="42" t="s">
        <v>120</v>
      </c>
      <c r="H20" s="41" t="s">
        <v>436</v>
      </c>
      <c r="I20" s="42" t="s">
        <v>122</v>
      </c>
      <c r="J20" s="42">
        <v>55</v>
      </c>
      <c r="K20" s="41" t="s">
        <v>437</v>
      </c>
      <c r="L20" s="42">
        <v>2023</v>
      </c>
      <c r="M20" s="42" t="s">
        <v>127</v>
      </c>
      <c r="N20" s="41" t="s">
        <v>438</v>
      </c>
      <c r="O20" s="41">
        <v>0</v>
      </c>
      <c r="P20" s="41">
        <v>0</v>
      </c>
      <c r="Q20" s="41">
        <v>0</v>
      </c>
      <c r="R20" s="41" t="s">
        <v>438</v>
      </c>
      <c r="S20" s="41">
        <v>0</v>
      </c>
      <c r="T20" s="14" t="s">
        <v>146</v>
      </c>
      <c r="U20" s="69"/>
      <c r="V20" s="69"/>
      <c r="W20" s="69"/>
      <c r="X20" s="69"/>
      <c r="Y20" s="69"/>
      <c r="Z20" s="14" t="s">
        <v>930</v>
      </c>
      <c r="AA20" s="14" t="s">
        <v>931</v>
      </c>
      <c r="AB20" s="77">
        <v>45719</v>
      </c>
      <c r="AC20" s="77">
        <v>45989</v>
      </c>
      <c r="AD20" s="14" t="s">
        <v>183</v>
      </c>
      <c r="AE20" s="14" t="s">
        <v>111</v>
      </c>
      <c r="AF20" s="16" t="s">
        <v>142</v>
      </c>
    </row>
    <row r="21" spans="1:32" ht="240" x14ac:dyDescent="0.2">
      <c r="A21" s="327"/>
      <c r="B21" s="305"/>
      <c r="C21" s="326"/>
      <c r="D21" s="42" t="s">
        <v>439</v>
      </c>
      <c r="E21" s="26" t="s">
        <v>440</v>
      </c>
      <c r="F21" s="26" t="s">
        <v>183</v>
      </c>
      <c r="G21" s="42" t="s">
        <v>120</v>
      </c>
      <c r="H21" s="41" t="s">
        <v>441</v>
      </c>
      <c r="I21" s="42" t="s">
        <v>123</v>
      </c>
      <c r="J21" s="42">
        <v>25.72</v>
      </c>
      <c r="K21" s="41" t="s">
        <v>442</v>
      </c>
      <c r="L21" s="42">
        <v>2023</v>
      </c>
      <c r="M21" s="42" t="s">
        <v>126</v>
      </c>
      <c r="N21" s="41" t="s">
        <v>443</v>
      </c>
      <c r="O21" s="41">
        <v>0</v>
      </c>
      <c r="P21" s="41" t="s">
        <v>444</v>
      </c>
      <c r="Q21" s="41" t="s">
        <v>445</v>
      </c>
      <c r="R21" s="41" t="s">
        <v>446</v>
      </c>
      <c r="S21" s="41" t="s">
        <v>443</v>
      </c>
      <c r="T21" s="14" t="s">
        <v>146</v>
      </c>
      <c r="U21" s="69"/>
      <c r="V21" s="69"/>
      <c r="W21" s="69"/>
      <c r="X21" s="69"/>
      <c r="Y21" s="69"/>
      <c r="Z21" s="14" t="s">
        <v>932</v>
      </c>
      <c r="AA21" s="14" t="s">
        <v>933</v>
      </c>
      <c r="AB21" s="77">
        <v>45719</v>
      </c>
      <c r="AC21" s="77">
        <v>45989</v>
      </c>
      <c r="AD21" s="14" t="s">
        <v>183</v>
      </c>
      <c r="AE21" s="14" t="s">
        <v>111</v>
      </c>
      <c r="AF21" s="16" t="s">
        <v>142</v>
      </c>
    </row>
    <row r="22" spans="1:32" ht="112" x14ac:dyDescent="0.2">
      <c r="A22" s="327"/>
      <c r="B22" s="42" t="s">
        <v>447</v>
      </c>
      <c r="C22" s="26" t="s">
        <v>448</v>
      </c>
      <c r="D22" s="42" t="s">
        <v>449</v>
      </c>
      <c r="E22" s="26" t="s">
        <v>450</v>
      </c>
      <c r="F22" s="26" t="s">
        <v>183</v>
      </c>
      <c r="G22" s="42" t="s">
        <v>120</v>
      </c>
      <c r="H22" s="41" t="s">
        <v>451</v>
      </c>
      <c r="I22" s="42" t="s">
        <v>122</v>
      </c>
      <c r="J22" s="42">
        <v>0</v>
      </c>
      <c r="K22" s="42"/>
      <c r="L22" s="42"/>
      <c r="M22" s="42"/>
      <c r="N22" s="41" t="s">
        <v>452</v>
      </c>
      <c r="O22" s="41">
        <v>0</v>
      </c>
      <c r="P22" s="41">
        <v>0</v>
      </c>
      <c r="Q22" s="41">
        <v>0</v>
      </c>
      <c r="R22" s="41" t="s">
        <v>452</v>
      </c>
      <c r="S22" s="41">
        <v>0</v>
      </c>
      <c r="T22" s="14" t="s">
        <v>146</v>
      </c>
      <c r="U22" s="69"/>
      <c r="V22" s="69"/>
      <c r="W22" s="69"/>
      <c r="X22" s="69"/>
      <c r="Y22" s="69"/>
      <c r="Z22" s="14" t="s">
        <v>935</v>
      </c>
      <c r="AA22" s="14" t="s">
        <v>936</v>
      </c>
      <c r="AB22" s="77">
        <v>45719</v>
      </c>
      <c r="AC22" s="77">
        <v>45989</v>
      </c>
      <c r="AD22" s="14" t="s">
        <v>183</v>
      </c>
      <c r="AE22" s="14" t="s">
        <v>111</v>
      </c>
      <c r="AF22" s="16" t="s">
        <v>142</v>
      </c>
    </row>
    <row r="23" spans="1:32" ht="144" x14ac:dyDescent="0.2">
      <c r="A23" s="327"/>
      <c r="B23" s="42" t="s">
        <v>453</v>
      </c>
      <c r="C23" s="26" t="s">
        <v>454</v>
      </c>
      <c r="D23" s="42" t="s">
        <v>455</v>
      </c>
      <c r="E23" s="26" t="s">
        <v>456</v>
      </c>
      <c r="F23" s="26" t="s">
        <v>183</v>
      </c>
      <c r="G23" s="42" t="s">
        <v>120</v>
      </c>
      <c r="H23" s="41" t="s">
        <v>394</v>
      </c>
      <c r="I23" s="42" t="s">
        <v>122</v>
      </c>
      <c r="J23" s="42">
        <v>34</v>
      </c>
      <c r="K23" s="41" t="s">
        <v>457</v>
      </c>
      <c r="L23" s="42">
        <v>2024</v>
      </c>
      <c r="M23" s="42" t="s">
        <v>126</v>
      </c>
      <c r="N23" s="41" t="s">
        <v>458</v>
      </c>
      <c r="O23" s="41">
        <v>0</v>
      </c>
      <c r="P23" s="41" t="s">
        <v>459</v>
      </c>
      <c r="Q23" s="41" t="s">
        <v>459</v>
      </c>
      <c r="R23" s="41" t="s">
        <v>459</v>
      </c>
      <c r="S23" s="41" t="s">
        <v>459</v>
      </c>
      <c r="T23" s="14" t="s">
        <v>146</v>
      </c>
      <c r="U23" s="69"/>
      <c r="V23" s="69"/>
      <c r="W23" s="69"/>
      <c r="X23" s="69"/>
      <c r="Y23" s="69"/>
      <c r="Z23" s="14" t="s">
        <v>937</v>
      </c>
      <c r="AA23" s="14" t="s">
        <v>934</v>
      </c>
      <c r="AB23" s="77">
        <v>45719</v>
      </c>
      <c r="AC23" s="77">
        <v>45989</v>
      </c>
      <c r="AD23" s="14" t="s">
        <v>183</v>
      </c>
      <c r="AE23" s="14" t="s">
        <v>111</v>
      </c>
      <c r="AF23" s="16" t="s">
        <v>142</v>
      </c>
    </row>
    <row r="24" spans="1:32" ht="96" x14ac:dyDescent="0.2">
      <c r="A24" s="327"/>
      <c r="B24" s="42" t="s">
        <v>460</v>
      </c>
      <c r="C24" s="26" t="s">
        <v>461</v>
      </c>
      <c r="D24" s="42" t="s">
        <v>462</v>
      </c>
      <c r="E24" s="26" t="s">
        <v>463</v>
      </c>
      <c r="F24" s="26" t="s">
        <v>183</v>
      </c>
      <c r="G24" s="42" t="s">
        <v>120</v>
      </c>
      <c r="H24" s="41" t="s">
        <v>464</v>
      </c>
      <c r="I24" s="42" t="s">
        <v>122</v>
      </c>
      <c r="J24" s="42">
        <v>0</v>
      </c>
      <c r="K24" s="42"/>
      <c r="L24" s="42"/>
      <c r="M24" s="42"/>
      <c r="N24" s="41" t="s">
        <v>465</v>
      </c>
      <c r="O24" s="41">
        <v>0</v>
      </c>
      <c r="P24" s="41" t="s">
        <v>466</v>
      </c>
      <c r="Q24" s="41" t="s">
        <v>466</v>
      </c>
      <c r="R24" s="41" t="s">
        <v>466</v>
      </c>
      <c r="S24" s="41" t="s">
        <v>466</v>
      </c>
      <c r="T24" s="14" t="s">
        <v>146</v>
      </c>
      <c r="U24" s="69"/>
      <c r="V24" s="69"/>
      <c r="W24" s="69"/>
      <c r="X24" s="69"/>
      <c r="Y24" s="69"/>
      <c r="Z24" s="14" t="s">
        <v>938</v>
      </c>
      <c r="AA24" s="14" t="s">
        <v>939</v>
      </c>
      <c r="AB24" s="77">
        <v>45719</v>
      </c>
      <c r="AC24" s="77">
        <v>45989</v>
      </c>
      <c r="AD24" s="14" t="s">
        <v>183</v>
      </c>
      <c r="AE24" s="14" t="s">
        <v>111</v>
      </c>
      <c r="AF24" s="16" t="s">
        <v>142</v>
      </c>
    </row>
    <row r="25" spans="1:32" ht="128" x14ac:dyDescent="0.2">
      <c r="A25" s="327"/>
      <c r="B25" s="42" t="s">
        <v>467</v>
      </c>
      <c r="C25" s="118" t="s">
        <v>1202</v>
      </c>
      <c r="D25" s="42" t="s">
        <v>468</v>
      </c>
      <c r="E25" s="26" t="s">
        <v>469</v>
      </c>
      <c r="F25" s="43" t="s">
        <v>189</v>
      </c>
      <c r="G25" s="42" t="s">
        <v>120</v>
      </c>
      <c r="H25" s="41" t="s">
        <v>470</v>
      </c>
      <c r="I25" s="42" t="s">
        <v>123</v>
      </c>
      <c r="J25" s="42">
        <v>0</v>
      </c>
      <c r="K25" s="42"/>
      <c r="L25" s="42"/>
      <c r="M25" s="42"/>
      <c r="N25" s="41" t="s">
        <v>471</v>
      </c>
      <c r="O25" s="41">
        <v>0</v>
      </c>
      <c r="P25" s="41">
        <v>0</v>
      </c>
      <c r="Q25" s="41">
        <v>0</v>
      </c>
      <c r="R25" s="41" t="s">
        <v>472</v>
      </c>
      <c r="S25" s="41" t="s">
        <v>472</v>
      </c>
      <c r="T25" s="10"/>
      <c r="U25" s="69"/>
      <c r="V25" s="69"/>
      <c r="W25" s="69"/>
      <c r="X25" s="69"/>
      <c r="Y25" s="69"/>
      <c r="Z25" s="14" t="s">
        <v>1776</v>
      </c>
      <c r="AA25" s="14" t="s">
        <v>1075</v>
      </c>
      <c r="AB25" s="80">
        <v>45691</v>
      </c>
      <c r="AC25" s="80">
        <v>45989</v>
      </c>
      <c r="AD25" s="95" t="s">
        <v>189</v>
      </c>
      <c r="AE25" s="14" t="s">
        <v>116</v>
      </c>
      <c r="AF25" s="13" t="s">
        <v>143</v>
      </c>
    </row>
    <row r="26" spans="1:32" ht="112" x14ac:dyDescent="0.2">
      <c r="A26" s="41"/>
      <c r="B26" s="42"/>
      <c r="C26" s="26"/>
      <c r="D26" s="42" t="s">
        <v>468</v>
      </c>
      <c r="E26" s="26"/>
      <c r="F26" s="43"/>
      <c r="G26" s="42"/>
      <c r="H26" s="41"/>
      <c r="I26" s="42"/>
      <c r="J26" s="42"/>
      <c r="K26" s="42"/>
      <c r="L26" s="42"/>
      <c r="M26" s="42"/>
      <c r="N26" s="41"/>
      <c r="O26" s="41"/>
      <c r="P26" s="41"/>
      <c r="Q26" s="41"/>
      <c r="R26" s="41"/>
      <c r="S26" s="41"/>
      <c r="T26" s="10"/>
      <c r="U26" s="69"/>
      <c r="V26" s="69"/>
      <c r="W26" s="69"/>
      <c r="X26" s="69"/>
      <c r="Y26" s="69"/>
      <c r="Z26" s="14" t="s">
        <v>1211</v>
      </c>
      <c r="AA26" s="14" t="s">
        <v>1203</v>
      </c>
      <c r="AB26" s="80">
        <v>45691</v>
      </c>
      <c r="AC26" s="80">
        <v>45989</v>
      </c>
      <c r="AD26" s="14" t="s">
        <v>174</v>
      </c>
      <c r="AE26" s="14" t="s">
        <v>111</v>
      </c>
      <c r="AF26" s="13" t="s">
        <v>143</v>
      </c>
    </row>
    <row r="27" spans="1:32" ht="192" x14ac:dyDescent="0.2">
      <c r="A27" s="327" t="s">
        <v>473</v>
      </c>
      <c r="B27" s="42" t="s">
        <v>474</v>
      </c>
      <c r="C27" s="26" t="s">
        <v>475</v>
      </c>
      <c r="D27" s="42" t="s">
        <v>476</v>
      </c>
      <c r="E27" s="26" t="s">
        <v>477</v>
      </c>
      <c r="F27" s="43" t="s">
        <v>185</v>
      </c>
      <c r="G27" s="42" t="s">
        <v>118</v>
      </c>
      <c r="H27" s="41" t="s">
        <v>478</v>
      </c>
      <c r="I27" s="42" t="s">
        <v>123</v>
      </c>
      <c r="J27" s="42">
        <v>0</v>
      </c>
      <c r="K27" s="42"/>
      <c r="L27" s="42"/>
      <c r="M27" s="42"/>
      <c r="N27" s="41" t="s">
        <v>479</v>
      </c>
      <c r="O27" s="41">
        <v>0</v>
      </c>
      <c r="P27" s="41" t="s">
        <v>480</v>
      </c>
      <c r="Q27" s="41" t="s">
        <v>481</v>
      </c>
      <c r="R27" s="41" t="s">
        <v>481</v>
      </c>
      <c r="S27" s="41" t="s">
        <v>481</v>
      </c>
      <c r="T27" s="14" t="s">
        <v>880</v>
      </c>
      <c r="U27" s="69"/>
      <c r="V27" s="69"/>
      <c r="W27" s="69"/>
      <c r="X27" s="69"/>
      <c r="Y27" s="69"/>
      <c r="Z27" s="14" t="s">
        <v>940</v>
      </c>
      <c r="AA27" s="14" t="s">
        <v>941</v>
      </c>
      <c r="AB27" s="80">
        <v>45691</v>
      </c>
      <c r="AC27" s="80">
        <v>45869</v>
      </c>
      <c r="AD27" s="14" t="s">
        <v>185</v>
      </c>
      <c r="AE27" s="14" t="s">
        <v>111</v>
      </c>
      <c r="AF27" s="13" t="s">
        <v>142</v>
      </c>
    </row>
    <row r="28" spans="1:32" ht="112" x14ac:dyDescent="0.2">
      <c r="A28" s="327"/>
      <c r="B28" s="42" t="s">
        <v>482</v>
      </c>
      <c r="C28" s="26" t="s">
        <v>483</v>
      </c>
      <c r="D28" s="42" t="s">
        <v>484</v>
      </c>
      <c r="E28" s="26" t="s">
        <v>485</v>
      </c>
      <c r="F28" s="43" t="s">
        <v>182</v>
      </c>
      <c r="G28" s="42" t="s">
        <v>120</v>
      </c>
      <c r="H28" s="41" t="s">
        <v>486</v>
      </c>
      <c r="I28" s="42" t="s">
        <v>122</v>
      </c>
      <c r="J28" s="42">
        <v>0</v>
      </c>
      <c r="K28" s="42"/>
      <c r="L28" s="42"/>
      <c r="M28" s="42"/>
      <c r="N28" s="41" t="s">
        <v>487</v>
      </c>
      <c r="O28" s="41">
        <v>0</v>
      </c>
      <c r="P28" s="41">
        <v>0</v>
      </c>
      <c r="Q28" s="41" t="s">
        <v>487</v>
      </c>
      <c r="R28" s="41">
        <v>0</v>
      </c>
      <c r="S28" s="41">
        <v>0</v>
      </c>
      <c r="T28" s="10"/>
      <c r="U28" s="69"/>
      <c r="V28" s="69"/>
      <c r="W28" s="69"/>
      <c r="X28" s="69"/>
      <c r="Y28" s="69"/>
      <c r="Z28" s="14" t="s">
        <v>1147</v>
      </c>
      <c r="AA28" s="14" t="s">
        <v>1146</v>
      </c>
      <c r="AB28" s="14" t="s">
        <v>1151</v>
      </c>
      <c r="AC28" s="14" t="s">
        <v>1152</v>
      </c>
      <c r="AD28" s="14" t="s">
        <v>182</v>
      </c>
      <c r="AE28" s="14" t="s">
        <v>116</v>
      </c>
      <c r="AF28" s="13" t="s">
        <v>143</v>
      </c>
    </row>
    <row r="29" spans="1:32" ht="80" x14ac:dyDescent="0.2">
      <c r="A29" s="327"/>
      <c r="B29" s="42"/>
      <c r="C29" s="26"/>
      <c r="D29" s="42" t="s">
        <v>484</v>
      </c>
      <c r="E29" s="26"/>
      <c r="F29" s="43"/>
      <c r="G29" s="42"/>
      <c r="H29" s="41"/>
      <c r="I29" s="42"/>
      <c r="J29" s="42"/>
      <c r="K29" s="42"/>
      <c r="L29" s="42"/>
      <c r="M29" s="42"/>
      <c r="N29" s="41"/>
      <c r="O29" s="41"/>
      <c r="P29" s="41"/>
      <c r="Q29" s="41"/>
      <c r="R29" s="41"/>
      <c r="S29" s="41"/>
      <c r="T29" s="10"/>
      <c r="U29" s="69"/>
      <c r="V29" s="69"/>
      <c r="W29" s="69"/>
      <c r="X29" s="69"/>
      <c r="Y29" s="69"/>
      <c r="Z29" s="14" t="s">
        <v>1148</v>
      </c>
      <c r="AA29" s="14" t="s">
        <v>1145</v>
      </c>
      <c r="AB29" s="14" t="s">
        <v>1152</v>
      </c>
      <c r="AC29" s="14" t="s">
        <v>1153</v>
      </c>
      <c r="AD29" s="14" t="s">
        <v>189</v>
      </c>
      <c r="AE29" s="14" t="s">
        <v>116</v>
      </c>
      <c r="AF29" s="13" t="s">
        <v>143</v>
      </c>
    </row>
    <row r="30" spans="1:32" ht="64" x14ac:dyDescent="0.2">
      <c r="A30" s="327"/>
      <c r="B30" s="42"/>
      <c r="C30" s="26"/>
      <c r="D30" s="42" t="s">
        <v>484</v>
      </c>
      <c r="E30" s="26"/>
      <c r="F30" s="43"/>
      <c r="G30" s="42"/>
      <c r="H30" s="41"/>
      <c r="I30" s="42"/>
      <c r="J30" s="42"/>
      <c r="K30" s="42"/>
      <c r="L30" s="42"/>
      <c r="M30" s="42"/>
      <c r="N30" s="41"/>
      <c r="O30" s="41"/>
      <c r="P30" s="41"/>
      <c r="Q30" s="41"/>
      <c r="R30" s="41"/>
      <c r="S30" s="41"/>
      <c r="T30" s="10"/>
      <c r="U30" s="69"/>
      <c r="V30" s="69"/>
      <c r="W30" s="69"/>
      <c r="X30" s="69"/>
      <c r="Y30" s="69"/>
      <c r="Z30" s="14" t="s">
        <v>1150</v>
      </c>
      <c r="AA30" s="14" t="s">
        <v>1149</v>
      </c>
      <c r="AB30" s="77">
        <v>45869</v>
      </c>
      <c r="AC30" s="77">
        <v>45989</v>
      </c>
      <c r="AD30" s="14" t="s">
        <v>182</v>
      </c>
      <c r="AE30" s="14" t="s">
        <v>116</v>
      </c>
      <c r="AF30" s="13" t="s">
        <v>143</v>
      </c>
    </row>
    <row r="31" spans="1:32" ht="112" x14ac:dyDescent="0.2">
      <c r="A31" s="327"/>
      <c r="B31" s="42" t="s">
        <v>488</v>
      </c>
      <c r="C31" s="26" t="s">
        <v>489</v>
      </c>
      <c r="D31" s="42" t="s">
        <v>490</v>
      </c>
      <c r="E31" s="26" t="s">
        <v>491</v>
      </c>
      <c r="F31" s="43" t="s">
        <v>185</v>
      </c>
      <c r="G31" s="42" t="s">
        <v>120</v>
      </c>
      <c r="H31" s="41" t="s">
        <v>492</v>
      </c>
      <c r="I31" s="42" t="s">
        <v>122</v>
      </c>
      <c r="J31" s="42">
        <v>0</v>
      </c>
      <c r="K31" s="42"/>
      <c r="L31" s="42"/>
      <c r="M31" s="42"/>
      <c r="N31" s="41" t="s">
        <v>493</v>
      </c>
      <c r="O31" s="41">
        <v>0</v>
      </c>
      <c r="P31" s="41" t="s">
        <v>494</v>
      </c>
      <c r="Q31" s="41" t="s">
        <v>494</v>
      </c>
      <c r="R31" s="41" t="s">
        <v>495</v>
      </c>
      <c r="S31" s="41" t="s">
        <v>495</v>
      </c>
      <c r="T31" s="14" t="s">
        <v>880</v>
      </c>
      <c r="U31" s="76">
        <v>2000000000</v>
      </c>
      <c r="V31" s="76">
        <v>700000000</v>
      </c>
      <c r="W31" s="76">
        <v>300000000</v>
      </c>
      <c r="X31" s="76">
        <v>700000000</v>
      </c>
      <c r="Y31" s="76">
        <v>300000000</v>
      </c>
      <c r="Z31" s="14" t="s">
        <v>942</v>
      </c>
      <c r="AA31" s="14" t="s">
        <v>943</v>
      </c>
      <c r="AB31" s="80">
        <v>45691</v>
      </c>
      <c r="AC31" s="80">
        <v>45989</v>
      </c>
      <c r="AD31" s="14" t="s">
        <v>185</v>
      </c>
      <c r="AE31" s="14" t="s">
        <v>97</v>
      </c>
      <c r="AF31" s="16" t="s">
        <v>143</v>
      </c>
    </row>
    <row r="32" spans="1:32" ht="144" x14ac:dyDescent="0.2">
      <c r="A32" s="327"/>
      <c r="B32" s="42" t="s">
        <v>496</v>
      </c>
      <c r="C32" s="26" t="s">
        <v>497</v>
      </c>
      <c r="D32" s="42" t="s">
        <v>498</v>
      </c>
      <c r="E32" s="26" t="s">
        <v>499</v>
      </c>
      <c r="F32" s="43" t="s">
        <v>191</v>
      </c>
      <c r="G32" s="42" t="s">
        <v>120</v>
      </c>
      <c r="H32" s="41" t="s">
        <v>500</v>
      </c>
      <c r="I32" s="42" t="s">
        <v>123</v>
      </c>
      <c r="J32" s="42">
        <v>0</v>
      </c>
      <c r="K32" s="42"/>
      <c r="L32" s="42"/>
      <c r="M32" s="42"/>
      <c r="N32" s="41" t="s">
        <v>501</v>
      </c>
      <c r="O32" s="41">
        <v>0</v>
      </c>
      <c r="P32" s="41">
        <v>0</v>
      </c>
      <c r="Q32" s="41" t="s">
        <v>501</v>
      </c>
      <c r="R32" s="41">
        <v>0</v>
      </c>
      <c r="S32" s="41">
        <v>0</v>
      </c>
      <c r="T32" s="14" t="s">
        <v>880</v>
      </c>
      <c r="U32" s="76"/>
      <c r="V32" s="69"/>
      <c r="W32" s="69"/>
      <c r="X32" s="69"/>
      <c r="Y32" s="69"/>
      <c r="Z32" s="14" t="s">
        <v>944</v>
      </c>
      <c r="AA32" s="14" t="s">
        <v>945</v>
      </c>
      <c r="AB32" s="77">
        <v>45691</v>
      </c>
      <c r="AC32" s="77">
        <v>45989</v>
      </c>
      <c r="AD32" s="14" t="s">
        <v>189</v>
      </c>
      <c r="AE32" s="14" t="s">
        <v>111</v>
      </c>
      <c r="AF32" s="16" t="s">
        <v>142</v>
      </c>
    </row>
    <row r="33" spans="1:32" x14ac:dyDescent="0.2">
      <c r="A33" s="1"/>
      <c r="B33" s="2"/>
      <c r="C33" s="2"/>
      <c r="D33" s="2"/>
      <c r="E33" s="2"/>
      <c r="F33" s="2"/>
      <c r="G33" s="2"/>
      <c r="H33" s="2"/>
      <c r="I33" s="2"/>
      <c r="J33" s="2"/>
      <c r="K33" s="3"/>
      <c r="L33" s="3"/>
      <c r="M33" s="1"/>
      <c r="N33" s="1"/>
      <c r="O33" s="1"/>
      <c r="P33" s="4"/>
      <c r="Q33" s="4"/>
      <c r="R33" s="4"/>
      <c r="S33" s="4"/>
      <c r="T33" s="5"/>
      <c r="U33" s="5"/>
      <c r="V33" s="5"/>
      <c r="W33" s="5"/>
      <c r="X33" s="5"/>
      <c r="Y33" s="5"/>
      <c r="Z33" s="5"/>
      <c r="AA33" s="5"/>
      <c r="AB33" s="5"/>
      <c r="AC33" s="5"/>
      <c r="AD33" s="5"/>
      <c r="AE33" s="5"/>
      <c r="AF33" s="2"/>
    </row>
    <row r="34" spans="1:32" x14ac:dyDescent="0.2">
      <c r="A34" s="1"/>
      <c r="B34" s="2"/>
      <c r="C34" s="2"/>
      <c r="D34" s="2"/>
      <c r="E34" s="2"/>
      <c r="F34" s="2"/>
      <c r="G34" s="2"/>
      <c r="H34" s="2"/>
      <c r="I34" s="2"/>
      <c r="J34" s="2"/>
      <c r="K34" s="3"/>
      <c r="L34" s="3"/>
      <c r="M34" s="1"/>
      <c r="N34" s="1"/>
      <c r="O34" s="1"/>
      <c r="P34" s="4"/>
      <c r="Q34" s="4"/>
      <c r="R34" s="4"/>
      <c r="S34" s="4"/>
      <c r="T34" s="5"/>
      <c r="U34" s="5"/>
      <c r="V34" s="5"/>
      <c r="W34" s="5"/>
      <c r="X34" s="5"/>
      <c r="Y34" s="5"/>
      <c r="Z34" s="5"/>
      <c r="AA34" s="5"/>
      <c r="AB34" s="5"/>
      <c r="AC34" s="5"/>
      <c r="AD34" s="5"/>
      <c r="AE34" s="5"/>
      <c r="AF34" s="2"/>
    </row>
    <row r="35" spans="1:32" x14ac:dyDescent="0.2">
      <c r="A35" s="324" t="s">
        <v>2</v>
      </c>
      <c r="B35" s="322"/>
      <c r="C35" s="322"/>
      <c r="D35" s="322"/>
      <c r="E35" s="322"/>
      <c r="F35" s="322"/>
      <c r="G35" s="322"/>
      <c r="H35" s="322"/>
      <c r="I35" s="322"/>
      <c r="J35" s="323"/>
      <c r="K35" s="319" t="s">
        <v>11</v>
      </c>
      <c r="L35" s="319"/>
      <c r="M35" s="319"/>
      <c r="N35" s="319"/>
      <c r="O35" s="319"/>
      <c r="P35" s="319"/>
      <c r="Q35" s="319"/>
      <c r="R35" s="319"/>
      <c r="S35" s="319"/>
      <c r="T35" s="319"/>
      <c r="U35" s="319"/>
      <c r="V35" s="313" t="s">
        <v>3</v>
      </c>
      <c r="W35" s="314"/>
      <c r="X35" s="314"/>
      <c r="Y35" s="314"/>
      <c r="Z35" s="314"/>
      <c r="AA35" s="314"/>
      <c r="AB35" s="314"/>
      <c r="AC35" s="314"/>
      <c r="AD35" s="314"/>
      <c r="AE35" s="314"/>
      <c r="AF35" s="315"/>
    </row>
    <row r="36" spans="1:32" x14ac:dyDescent="0.2">
      <c r="A36" s="321" t="s">
        <v>4</v>
      </c>
      <c r="B36" s="322"/>
      <c r="C36" s="322"/>
      <c r="D36" s="322"/>
      <c r="E36" s="322"/>
      <c r="F36" s="322"/>
      <c r="G36" s="322"/>
      <c r="H36" s="322"/>
      <c r="I36" s="322"/>
      <c r="J36" s="323"/>
      <c r="K36" s="320" t="s">
        <v>12</v>
      </c>
      <c r="L36" s="320"/>
      <c r="M36" s="320"/>
      <c r="N36" s="320"/>
      <c r="O36" s="320"/>
      <c r="P36" s="320"/>
      <c r="Q36" s="320"/>
      <c r="R36" s="320"/>
      <c r="S36" s="320"/>
      <c r="T36" s="320"/>
      <c r="U36" s="320"/>
      <c r="V36" s="316" t="s">
        <v>5</v>
      </c>
      <c r="W36" s="317"/>
      <c r="X36" s="317"/>
      <c r="Y36" s="317"/>
      <c r="Z36" s="317"/>
      <c r="AA36" s="317"/>
      <c r="AB36" s="317"/>
      <c r="AC36" s="317"/>
      <c r="AD36" s="317"/>
      <c r="AE36" s="317"/>
      <c r="AF36" s="318"/>
    </row>
    <row r="37" spans="1:32" x14ac:dyDescent="0.2">
      <c r="A37" s="321" t="s">
        <v>10</v>
      </c>
      <c r="B37" s="322"/>
      <c r="C37" s="322"/>
      <c r="D37" s="322"/>
      <c r="E37" s="322"/>
      <c r="F37" s="322"/>
      <c r="G37" s="322"/>
      <c r="H37" s="322"/>
      <c r="I37" s="322"/>
      <c r="J37" s="323"/>
      <c r="K37" s="320" t="s">
        <v>10</v>
      </c>
      <c r="L37" s="320"/>
      <c r="M37" s="320"/>
      <c r="N37" s="320"/>
      <c r="O37" s="320"/>
      <c r="P37" s="320"/>
      <c r="Q37" s="320"/>
      <c r="R37" s="320"/>
      <c r="S37" s="320"/>
      <c r="T37" s="320"/>
      <c r="U37" s="320"/>
      <c r="V37" s="316" t="s">
        <v>10</v>
      </c>
      <c r="W37" s="317"/>
      <c r="X37" s="317"/>
      <c r="Y37" s="317"/>
      <c r="Z37" s="317"/>
      <c r="AA37" s="317"/>
      <c r="AB37" s="317"/>
      <c r="AC37" s="317"/>
      <c r="AD37" s="317"/>
      <c r="AE37" s="317"/>
      <c r="AF37" s="318"/>
    </row>
    <row r="38" spans="1:32" x14ac:dyDescent="0.2">
      <c r="A38" s="312" t="s">
        <v>6</v>
      </c>
      <c r="B38" s="312"/>
      <c r="C38" s="312"/>
      <c r="D38" s="312"/>
      <c r="E38" s="312"/>
      <c r="F38" s="312"/>
      <c r="G38" s="312"/>
      <c r="H38" s="312"/>
      <c r="I38" s="312"/>
      <c r="J38" s="312"/>
      <c r="K38" s="312"/>
      <c r="L38" s="312"/>
      <c r="M38" s="312"/>
      <c r="N38" s="312"/>
      <c r="O38" s="312"/>
      <c r="P38" s="312"/>
      <c r="Q38" s="312"/>
      <c r="R38" s="312"/>
      <c r="S38" s="312"/>
      <c r="T38" s="312"/>
      <c r="U38" s="312"/>
      <c r="V38" s="312"/>
      <c r="W38" s="312"/>
      <c r="X38" s="312"/>
      <c r="Y38" s="312"/>
      <c r="Z38" s="312"/>
      <c r="AA38" s="312"/>
      <c r="AB38" s="312"/>
      <c r="AC38" s="312"/>
      <c r="AD38" s="312"/>
      <c r="AE38" s="312"/>
      <c r="AF38" s="312"/>
    </row>
  </sheetData>
  <autoFilter ref="A8:AF32" xr:uid="{9F19B7C5-72D1-4803-B441-FAE8AA3CE71D}"/>
  <mergeCells count="23">
    <mergeCell ref="A38:AF38"/>
    <mergeCell ref="A7:C7"/>
    <mergeCell ref="D7:AF7"/>
    <mergeCell ref="A35:J35"/>
    <mergeCell ref="K35:U35"/>
    <mergeCell ref="V35:AF35"/>
    <mergeCell ref="A36:J36"/>
    <mergeCell ref="K36:U36"/>
    <mergeCell ref="V36:AF36"/>
    <mergeCell ref="A9:A14"/>
    <mergeCell ref="A18:A25"/>
    <mergeCell ref="B19:B21"/>
    <mergeCell ref="C19:C21"/>
    <mergeCell ref="A27:A32"/>
    <mergeCell ref="A37:J37"/>
    <mergeCell ref="K37:U37"/>
    <mergeCell ref="V37:AF37"/>
    <mergeCell ref="A2:C5"/>
    <mergeCell ref="D2:AD5"/>
    <mergeCell ref="AE2:AF2"/>
    <mergeCell ref="AE3:AF3"/>
    <mergeCell ref="AE4:AF4"/>
    <mergeCell ref="AE5:AF5"/>
  </mergeCells>
  <pageMargins left="1" right="1" top="1" bottom="1" header="0" footer="0"/>
  <pageSetup orientation="landscape"/>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3D6A5468-E6B5-43BB-A57F-B9648663EECE}">
          <x14:formula1>
            <xm:f>Listas!$A$2:$A$21</xm:f>
          </x14:formula1>
          <xm:sqref>AE14 AE25</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80544-7B33-4160-9FF1-481799097984}">
  <dimension ref="A2:AF71"/>
  <sheetViews>
    <sheetView showGridLines="0" workbookViewId="0">
      <pane xSplit="3" ySplit="8" topLeftCell="D9" activePane="bottomRight" state="frozen"/>
      <selection pane="topRight" activeCell="D1" sqref="D1"/>
      <selection pane="bottomLeft" activeCell="A9" sqref="A9"/>
      <selection pane="bottomRight" activeCell="C9" sqref="C9:C20"/>
    </sheetView>
  </sheetViews>
  <sheetFormatPr baseColWidth="10" defaultColWidth="14.5" defaultRowHeight="15" x14ac:dyDescent="0.2"/>
  <cols>
    <col min="1" max="1" width="15.5" customWidth="1"/>
    <col min="2" max="2" width="17" customWidth="1"/>
    <col min="3" max="3" width="35.5" customWidth="1"/>
    <col min="4" max="4" width="11.1640625" customWidth="1"/>
    <col min="5" max="5" width="59.33203125" customWidth="1"/>
    <col min="6" max="6" width="29.5" customWidth="1"/>
    <col min="7" max="7" width="15.83203125" customWidth="1"/>
    <col min="8" max="8" width="14.1640625" customWidth="1"/>
    <col min="9" max="9" width="13.5" customWidth="1"/>
    <col min="10" max="10" width="17.1640625" customWidth="1"/>
    <col min="11" max="11" width="19.33203125" customWidth="1"/>
    <col min="12" max="12" width="16.33203125" customWidth="1"/>
    <col min="13" max="13" width="14.33203125" customWidth="1"/>
    <col min="14" max="15" width="20.83203125" customWidth="1"/>
    <col min="16" max="16" width="16.6640625" customWidth="1"/>
    <col min="17" max="17" width="19.5" customWidth="1"/>
    <col min="18" max="18" width="17.5" customWidth="1"/>
    <col min="19" max="19" width="17.83203125" customWidth="1"/>
    <col min="20" max="20" width="19.5" hidden="1" customWidth="1"/>
    <col min="21" max="21" width="23.5" hidden="1" customWidth="1"/>
    <col min="22" max="22" width="19.5" hidden="1" customWidth="1"/>
    <col min="23" max="23" width="19" hidden="1" customWidth="1"/>
    <col min="24" max="24" width="19.83203125" hidden="1" customWidth="1"/>
    <col min="25" max="25" width="21.83203125" hidden="1" customWidth="1"/>
    <col min="26" max="26" width="23" customWidth="1"/>
    <col min="27" max="27" width="24.83203125" customWidth="1"/>
    <col min="28" max="28" width="14.6640625" customWidth="1"/>
    <col min="29" max="29" width="15.1640625" customWidth="1"/>
    <col min="30" max="31" width="19.83203125" customWidth="1"/>
    <col min="32" max="32" width="21.83203125" customWidth="1"/>
    <col min="33" max="33" width="11.5" customWidth="1"/>
  </cols>
  <sheetData>
    <row r="2" spans="1:32" x14ac:dyDescent="0.2">
      <c r="A2" s="337"/>
      <c r="B2" s="338"/>
      <c r="C2" s="338"/>
      <c r="D2" s="346" t="s">
        <v>8</v>
      </c>
      <c r="E2" s="346"/>
      <c r="F2" s="346"/>
      <c r="G2" s="346"/>
      <c r="H2" s="346"/>
      <c r="I2" s="346"/>
      <c r="J2" s="346"/>
      <c r="K2" s="346"/>
      <c r="L2" s="346"/>
      <c r="M2" s="346"/>
      <c r="N2" s="346"/>
      <c r="O2" s="346"/>
      <c r="P2" s="346"/>
      <c r="Q2" s="346"/>
      <c r="R2" s="346"/>
      <c r="S2" s="346"/>
      <c r="T2" s="346"/>
      <c r="U2" s="346"/>
      <c r="V2" s="346"/>
      <c r="W2" s="346"/>
      <c r="X2" s="346"/>
      <c r="Y2" s="346"/>
      <c r="Z2" s="346"/>
      <c r="AA2" s="346"/>
      <c r="AB2" s="346"/>
      <c r="AC2" s="346"/>
      <c r="AD2" s="346"/>
      <c r="AE2" s="343" t="s">
        <v>0</v>
      </c>
      <c r="AF2" s="343"/>
    </row>
    <row r="3" spans="1:32" x14ac:dyDescent="0.2">
      <c r="A3" s="339"/>
      <c r="B3" s="340"/>
      <c r="C3" s="340"/>
      <c r="D3" s="346"/>
      <c r="E3" s="346"/>
      <c r="F3" s="346"/>
      <c r="G3" s="346"/>
      <c r="H3" s="346"/>
      <c r="I3" s="346"/>
      <c r="J3" s="346"/>
      <c r="K3" s="346"/>
      <c r="L3" s="346"/>
      <c r="M3" s="346"/>
      <c r="N3" s="346"/>
      <c r="O3" s="346"/>
      <c r="P3" s="346"/>
      <c r="Q3" s="346"/>
      <c r="R3" s="346"/>
      <c r="S3" s="346"/>
      <c r="T3" s="346"/>
      <c r="U3" s="346"/>
      <c r="V3" s="346"/>
      <c r="W3" s="346"/>
      <c r="X3" s="346"/>
      <c r="Y3" s="346"/>
      <c r="Z3" s="346"/>
      <c r="AA3" s="346"/>
      <c r="AB3" s="346"/>
      <c r="AC3" s="346"/>
      <c r="AD3" s="346"/>
      <c r="AE3" s="344" t="s">
        <v>7</v>
      </c>
      <c r="AF3" s="344"/>
    </row>
    <row r="4" spans="1:32" x14ac:dyDescent="0.2">
      <c r="A4" s="339"/>
      <c r="B4" s="340"/>
      <c r="C4" s="340"/>
      <c r="D4" s="346"/>
      <c r="E4" s="346"/>
      <c r="F4" s="346"/>
      <c r="G4" s="346"/>
      <c r="H4" s="346"/>
      <c r="I4" s="346"/>
      <c r="J4" s="346"/>
      <c r="K4" s="346"/>
      <c r="L4" s="346"/>
      <c r="M4" s="346"/>
      <c r="N4" s="346"/>
      <c r="O4" s="346"/>
      <c r="P4" s="346"/>
      <c r="Q4" s="346"/>
      <c r="R4" s="346"/>
      <c r="S4" s="346"/>
      <c r="T4" s="346"/>
      <c r="U4" s="346"/>
      <c r="V4" s="346"/>
      <c r="W4" s="346"/>
      <c r="X4" s="346"/>
      <c r="Y4" s="346"/>
      <c r="Z4" s="346"/>
      <c r="AA4" s="346"/>
      <c r="AB4" s="346"/>
      <c r="AC4" s="346"/>
      <c r="AD4" s="346"/>
      <c r="AE4" s="345" t="s">
        <v>9</v>
      </c>
      <c r="AF4" s="345"/>
    </row>
    <row r="5" spans="1:32" x14ac:dyDescent="0.2">
      <c r="A5" s="341"/>
      <c r="B5" s="342"/>
      <c r="C5" s="342"/>
      <c r="D5" s="346"/>
      <c r="E5" s="346"/>
      <c r="F5" s="346"/>
      <c r="G5" s="346"/>
      <c r="H5" s="346"/>
      <c r="I5" s="346"/>
      <c r="J5" s="346"/>
      <c r="K5" s="346"/>
      <c r="L5" s="346"/>
      <c r="M5" s="346"/>
      <c r="N5" s="346"/>
      <c r="O5" s="346"/>
      <c r="P5" s="346"/>
      <c r="Q5" s="346"/>
      <c r="R5" s="346"/>
      <c r="S5" s="346"/>
      <c r="T5" s="346"/>
      <c r="U5" s="346"/>
      <c r="V5" s="346"/>
      <c r="W5" s="346"/>
      <c r="X5" s="346"/>
      <c r="Y5" s="346"/>
      <c r="Z5" s="346"/>
      <c r="AA5" s="346"/>
      <c r="AB5" s="346"/>
      <c r="AC5" s="346"/>
      <c r="AD5" s="346"/>
      <c r="AE5" s="343" t="s">
        <v>1789</v>
      </c>
      <c r="AF5" s="343"/>
    </row>
    <row r="6" spans="1:32" ht="19" x14ac:dyDescent="0.2">
      <c r="A6" s="12"/>
      <c r="B6" s="6"/>
      <c r="C6" s="6"/>
      <c r="D6" s="6"/>
      <c r="E6" s="6"/>
      <c r="F6" s="6"/>
      <c r="G6" s="6"/>
      <c r="H6" s="6"/>
      <c r="I6" s="7"/>
      <c r="J6" s="7"/>
      <c r="K6" s="7"/>
      <c r="L6" s="7"/>
      <c r="M6" s="7"/>
      <c r="N6" s="7"/>
      <c r="O6" s="7"/>
      <c r="P6" s="7"/>
      <c r="Q6" s="7"/>
      <c r="R6" s="7"/>
      <c r="S6" s="7"/>
      <c r="T6" s="7"/>
      <c r="U6" s="7"/>
      <c r="V6" s="7"/>
      <c r="W6" s="7"/>
      <c r="X6" s="7"/>
      <c r="Y6" s="8"/>
      <c r="Z6" s="8"/>
      <c r="AA6" s="8"/>
      <c r="AB6" s="9"/>
      <c r="AC6" s="9"/>
      <c r="AD6" s="9"/>
      <c r="AE6" s="9"/>
      <c r="AF6" s="2"/>
    </row>
    <row r="7" spans="1:32" ht="16" x14ac:dyDescent="0.2">
      <c r="A7" s="331" t="s">
        <v>195</v>
      </c>
      <c r="B7" s="332"/>
      <c r="C7" s="333"/>
      <c r="D7" s="334" t="s">
        <v>198</v>
      </c>
      <c r="E7" s="335"/>
      <c r="F7" s="335"/>
      <c r="G7" s="335"/>
      <c r="H7" s="335"/>
      <c r="I7" s="335"/>
      <c r="J7" s="335"/>
      <c r="K7" s="335"/>
      <c r="L7" s="335"/>
      <c r="M7" s="335"/>
      <c r="N7" s="335"/>
      <c r="O7" s="335"/>
      <c r="P7" s="335"/>
      <c r="Q7" s="335"/>
      <c r="R7" s="335"/>
      <c r="S7" s="335"/>
      <c r="T7" s="335"/>
      <c r="U7" s="335"/>
      <c r="V7" s="335"/>
      <c r="W7" s="335"/>
      <c r="X7" s="335"/>
      <c r="Y7" s="335"/>
      <c r="Z7" s="335"/>
      <c r="AA7" s="335"/>
      <c r="AB7" s="335"/>
      <c r="AC7" s="335"/>
      <c r="AD7" s="335"/>
      <c r="AE7" s="335"/>
      <c r="AF7" s="336"/>
    </row>
    <row r="8" spans="1:32" ht="51" x14ac:dyDescent="0.2">
      <c r="A8" s="18" t="s">
        <v>35</v>
      </c>
      <c r="B8" s="18" t="s">
        <v>13</v>
      </c>
      <c r="C8" s="18" t="s">
        <v>14</v>
      </c>
      <c r="D8" s="11" t="s">
        <v>15</v>
      </c>
      <c r="E8" s="11" t="s">
        <v>16</v>
      </c>
      <c r="F8" s="11" t="s">
        <v>17</v>
      </c>
      <c r="G8" s="11" t="s">
        <v>18</v>
      </c>
      <c r="H8" s="11" t="s">
        <v>19</v>
      </c>
      <c r="I8" s="11" t="s">
        <v>20</v>
      </c>
      <c r="J8" s="11" t="s">
        <v>21</v>
      </c>
      <c r="K8" s="11" t="s">
        <v>22</v>
      </c>
      <c r="L8" s="11" t="s">
        <v>23</v>
      </c>
      <c r="M8" s="11" t="s">
        <v>24</v>
      </c>
      <c r="N8" s="11" t="s">
        <v>25</v>
      </c>
      <c r="O8" s="11" t="s">
        <v>260</v>
      </c>
      <c r="P8" s="11" t="s">
        <v>261</v>
      </c>
      <c r="Q8" s="11" t="s">
        <v>262</v>
      </c>
      <c r="R8" s="11" t="s">
        <v>263</v>
      </c>
      <c r="S8" s="11" t="s">
        <v>264</v>
      </c>
      <c r="T8" s="19" t="s">
        <v>26</v>
      </c>
      <c r="U8" s="19" t="s">
        <v>27</v>
      </c>
      <c r="V8" s="20" t="s">
        <v>265</v>
      </c>
      <c r="W8" s="20" t="s">
        <v>266</v>
      </c>
      <c r="X8" s="20" t="s">
        <v>268</v>
      </c>
      <c r="Y8" s="20" t="s">
        <v>267</v>
      </c>
      <c r="Z8" s="21" t="s">
        <v>269</v>
      </c>
      <c r="AA8" s="21" t="s">
        <v>28</v>
      </c>
      <c r="AB8" s="21" t="s">
        <v>29</v>
      </c>
      <c r="AC8" s="21" t="s">
        <v>30</v>
      </c>
      <c r="AD8" s="21" t="s">
        <v>31</v>
      </c>
      <c r="AE8" s="21" t="s">
        <v>32</v>
      </c>
      <c r="AF8" s="21" t="s">
        <v>33</v>
      </c>
    </row>
    <row r="9" spans="1:32" ht="192" x14ac:dyDescent="0.2">
      <c r="A9" s="306" t="s">
        <v>504</v>
      </c>
      <c r="B9" s="304" t="s">
        <v>505</v>
      </c>
      <c r="C9" s="306" t="s">
        <v>506</v>
      </c>
      <c r="D9" s="42" t="s">
        <v>507</v>
      </c>
      <c r="E9" s="26" t="s">
        <v>508</v>
      </c>
      <c r="F9" s="43" t="s">
        <v>189</v>
      </c>
      <c r="G9" s="42" t="s">
        <v>120</v>
      </c>
      <c r="H9" s="41" t="s">
        <v>509</v>
      </c>
      <c r="I9" s="42" t="s">
        <v>122</v>
      </c>
      <c r="J9" s="42">
        <v>5</v>
      </c>
      <c r="K9" s="41" t="s">
        <v>510</v>
      </c>
      <c r="L9" s="42">
        <v>2024</v>
      </c>
      <c r="M9" s="42" t="s">
        <v>128</v>
      </c>
      <c r="N9" s="41">
        <v>2</v>
      </c>
      <c r="O9" s="41" t="s">
        <v>511</v>
      </c>
      <c r="P9" s="41">
        <v>0</v>
      </c>
      <c r="Q9" s="41" t="s">
        <v>511</v>
      </c>
      <c r="R9" s="41">
        <v>0</v>
      </c>
      <c r="S9" s="41">
        <v>0</v>
      </c>
      <c r="T9" s="10"/>
      <c r="U9" s="69"/>
      <c r="V9" s="69"/>
      <c r="W9" s="69"/>
      <c r="X9" s="69"/>
      <c r="Y9" s="69"/>
      <c r="Z9" s="14" t="s">
        <v>1777</v>
      </c>
      <c r="AA9" s="14" t="s">
        <v>1075</v>
      </c>
      <c r="AB9" s="80">
        <v>45691</v>
      </c>
      <c r="AC9" s="80">
        <v>45989</v>
      </c>
      <c r="AD9" s="95" t="s">
        <v>189</v>
      </c>
      <c r="AE9" s="14" t="s">
        <v>116</v>
      </c>
      <c r="AF9" s="13" t="s">
        <v>143</v>
      </c>
    </row>
    <row r="10" spans="1:32" ht="192" x14ac:dyDescent="0.2">
      <c r="A10" s="347"/>
      <c r="B10" s="329"/>
      <c r="C10" s="347"/>
      <c r="D10" s="42" t="s">
        <v>512</v>
      </c>
      <c r="E10" s="50" t="s">
        <v>861</v>
      </c>
      <c r="F10" s="43" t="s">
        <v>189</v>
      </c>
      <c r="G10" s="42" t="s">
        <v>120</v>
      </c>
      <c r="H10" s="59" t="s">
        <v>862</v>
      </c>
      <c r="I10" s="56" t="s">
        <v>122</v>
      </c>
      <c r="J10" s="56">
        <v>24</v>
      </c>
      <c r="K10" s="57" t="s">
        <v>513</v>
      </c>
      <c r="L10" s="56">
        <v>2024</v>
      </c>
      <c r="M10" s="56" t="s">
        <v>126</v>
      </c>
      <c r="N10" s="57" t="s">
        <v>863</v>
      </c>
      <c r="O10" s="57">
        <v>0</v>
      </c>
      <c r="P10" s="57" t="s">
        <v>864</v>
      </c>
      <c r="Q10" s="57" t="s">
        <v>514</v>
      </c>
      <c r="R10" s="57" t="s">
        <v>865</v>
      </c>
      <c r="S10" s="57" t="s">
        <v>515</v>
      </c>
      <c r="T10" s="10"/>
      <c r="U10" s="69"/>
      <c r="V10" s="69"/>
      <c r="W10" s="69"/>
      <c r="X10" s="69"/>
      <c r="Y10" s="69"/>
      <c r="Z10" s="14" t="s">
        <v>1778</v>
      </c>
      <c r="AA10" s="14" t="s">
        <v>1075</v>
      </c>
      <c r="AB10" s="80">
        <v>45691</v>
      </c>
      <c r="AC10" s="80">
        <v>45989</v>
      </c>
      <c r="AD10" s="95" t="s">
        <v>189</v>
      </c>
      <c r="AE10" s="14" t="s">
        <v>116</v>
      </c>
      <c r="AF10" s="13" t="s">
        <v>143</v>
      </c>
    </row>
    <row r="11" spans="1:32" ht="80" x14ac:dyDescent="0.2">
      <c r="A11" s="347"/>
      <c r="B11" s="329"/>
      <c r="C11" s="347"/>
      <c r="D11" s="42" t="s">
        <v>512</v>
      </c>
      <c r="E11" s="50"/>
      <c r="F11" s="43"/>
      <c r="G11" s="42"/>
      <c r="H11" s="59"/>
      <c r="I11" s="56"/>
      <c r="J11" s="56"/>
      <c r="K11" s="57"/>
      <c r="L11" s="56"/>
      <c r="M11" s="56"/>
      <c r="N11" s="57"/>
      <c r="O11" s="57"/>
      <c r="P11" s="57"/>
      <c r="Q11" s="57"/>
      <c r="R11" s="57"/>
      <c r="S11" s="57"/>
      <c r="T11" s="10"/>
      <c r="U11" s="69"/>
      <c r="V11" s="69"/>
      <c r="W11" s="69"/>
      <c r="X11" s="69"/>
      <c r="Y11" s="69"/>
      <c r="Z11" s="98" t="s">
        <v>1117</v>
      </c>
      <c r="AA11" s="98" t="s">
        <v>1118</v>
      </c>
      <c r="AB11" s="80">
        <v>45671</v>
      </c>
      <c r="AC11" s="80">
        <v>45839</v>
      </c>
      <c r="AD11" s="98" t="s">
        <v>170</v>
      </c>
      <c r="AE11" s="98" t="s">
        <v>116</v>
      </c>
      <c r="AF11" s="98" t="s">
        <v>143</v>
      </c>
    </row>
    <row r="12" spans="1:32" ht="80" x14ac:dyDescent="0.2">
      <c r="A12" s="347"/>
      <c r="B12" s="329"/>
      <c r="C12" s="347"/>
      <c r="D12" s="42" t="s">
        <v>512</v>
      </c>
      <c r="E12" s="50"/>
      <c r="F12" s="43"/>
      <c r="G12" s="42"/>
      <c r="H12" s="59"/>
      <c r="I12" s="56"/>
      <c r="J12" s="56"/>
      <c r="K12" s="57"/>
      <c r="L12" s="56"/>
      <c r="M12" s="56"/>
      <c r="N12" s="57"/>
      <c r="O12" s="57"/>
      <c r="P12" s="57"/>
      <c r="Q12" s="57"/>
      <c r="R12" s="57"/>
      <c r="S12" s="57"/>
      <c r="T12" s="10"/>
      <c r="U12" s="69"/>
      <c r="V12" s="69"/>
      <c r="W12" s="69"/>
      <c r="X12" s="69"/>
      <c r="Y12" s="69"/>
      <c r="Z12" s="98" t="s">
        <v>1121</v>
      </c>
      <c r="AA12" s="98" t="s">
        <v>1119</v>
      </c>
      <c r="AB12" s="85">
        <v>45691</v>
      </c>
      <c r="AC12" s="85">
        <v>45838</v>
      </c>
      <c r="AD12" s="98" t="s">
        <v>170</v>
      </c>
      <c r="AE12" s="98" t="s">
        <v>116</v>
      </c>
      <c r="AF12" s="98" t="s">
        <v>143</v>
      </c>
    </row>
    <row r="13" spans="1:32" ht="96" x14ac:dyDescent="0.2">
      <c r="A13" s="347"/>
      <c r="B13" s="329"/>
      <c r="C13" s="347"/>
      <c r="D13" s="42" t="s">
        <v>512</v>
      </c>
      <c r="E13" s="50"/>
      <c r="F13" s="43"/>
      <c r="G13" s="42"/>
      <c r="H13" s="59"/>
      <c r="I13" s="56"/>
      <c r="J13" s="56"/>
      <c r="K13" s="57"/>
      <c r="L13" s="56"/>
      <c r="M13" s="56"/>
      <c r="N13" s="57"/>
      <c r="O13" s="57"/>
      <c r="P13" s="57"/>
      <c r="Q13" s="57"/>
      <c r="R13" s="57"/>
      <c r="S13" s="57"/>
      <c r="T13" s="10"/>
      <c r="U13" s="69"/>
      <c r="V13" s="69"/>
      <c r="W13" s="69"/>
      <c r="X13" s="69"/>
      <c r="Y13" s="69"/>
      <c r="Z13" s="98" t="s">
        <v>1122</v>
      </c>
      <c r="AA13" s="98" t="s">
        <v>1120</v>
      </c>
      <c r="AB13" s="85">
        <v>45839</v>
      </c>
      <c r="AC13" s="85">
        <v>45989</v>
      </c>
      <c r="AD13" s="98" t="s">
        <v>170</v>
      </c>
      <c r="AE13" s="98" t="s">
        <v>116</v>
      </c>
      <c r="AF13" s="98" t="s">
        <v>143</v>
      </c>
    </row>
    <row r="14" spans="1:32" ht="96" x14ac:dyDescent="0.2">
      <c r="A14" s="347"/>
      <c r="B14" s="329"/>
      <c r="C14" s="347"/>
      <c r="D14" s="42" t="s">
        <v>512</v>
      </c>
      <c r="E14" s="50"/>
      <c r="F14" s="43"/>
      <c r="G14" s="42"/>
      <c r="H14" s="59"/>
      <c r="I14" s="56"/>
      <c r="J14" s="56"/>
      <c r="K14" s="57"/>
      <c r="L14" s="56"/>
      <c r="M14" s="56"/>
      <c r="N14" s="57"/>
      <c r="O14" s="57"/>
      <c r="P14" s="57"/>
      <c r="Q14" s="57"/>
      <c r="R14" s="57"/>
      <c r="S14" s="57"/>
      <c r="T14" s="10"/>
      <c r="U14" s="69"/>
      <c r="V14" s="69"/>
      <c r="W14" s="69"/>
      <c r="X14" s="69"/>
      <c r="Y14" s="69"/>
      <c r="Z14" s="98" t="s">
        <v>1123</v>
      </c>
      <c r="AA14" s="98" t="s">
        <v>1124</v>
      </c>
      <c r="AB14" s="85">
        <v>45677</v>
      </c>
      <c r="AC14" s="85">
        <v>45838</v>
      </c>
      <c r="AD14" s="98" t="s">
        <v>170</v>
      </c>
      <c r="AE14" s="98" t="s">
        <v>116</v>
      </c>
      <c r="AF14" s="98" t="s">
        <v>143</v>
      </c>
    </row>
    <row r="15" spans="1:32" ht="80" x14ac:dyDescent="0.2">
      <c r="A15" s="347"/>
      <c r="B15" s="329"/>
      <c r="C15" s="347"/>
      <c r="D15" s="42" t="s">
        <v>512</v>
      </c>
      <c r="E15" s="50"/>
      <c r="F15" s="43"/>
      <c r="G15" s="42"/>
      <c r="H15" s="59"/>
      <c r="I15" s="56"/>
      <c r="J15" s="56"/>
      <c r="K15" s="57"/>
      <c r="L15" s="56"/>
      <c r="M15" s="56"/>
      <c r="N15" s="57"/>
      <c r="O15" s="57"/>
      <c r="P15" s="57"/>
      <c r="Q15" s="57"/>
      <c r="R15" s="57"/>
      <c r="S15" s="57"/>
      <c r="T15" s="10"/>
      <c r="U15" s="69"/>
      <c r="V15" s="69"/>
      <c r="W15" s="69"/>
      <c r="X15" s="69"/>
      <c r="Y15" s="69"/>
      <c r="Z15" s="98" t="s">
        <v>1125</v>
      </c>
      <c r="AA15" s="98" t="s">
        <v>1126</v>
      </c>
      <c r="AB15" s="102">
        <v>45677</v>
      </c>
      <c r="AC15" s="102">
        <v>45838</v>
      </c>
      <c r="AD15" s="101" t="s">
        <v>170</v>
      </c>
      <c r="AE15" s="101" t="s">
        <v>116</v>
      </c>
      <c r="AF15" s="98" t="s">
        <v>143</v>
      </c>
    </row>
    <row r="16" spans="1:32" ht="48" x14ac:dyDescent="0.2">
      <c r="A16" s="347"/>
      <c r="B16" s="329"/>
      <c r="C16" s="347"/>
      <c r="D16" s="42" t="s">
        <v>512</v>
      </c>
      <c r="E16" s="50"/>
      <c r="F16" s="43"/>
      <c r="G16" s="42"/>
      <c r="H16" s="59"/>
      <c r="I16" s="56"/>
      <c r="J16" s="56"/>
      <c r="K16" s="57"/>
      <c r="L16" s="56"/>
      <c r="M16" s="56"/>
      <c r="N16" s="57"/>
      <c r="O16" s="57"/>
      <c r="P16" s="57"/>
      <c r="Q16" s="57"/>
      <c r="R16" s="57"/>
      <c r="S16" s="57"/>
      <c r="T16" s="10"/>
      <c r="U16" s="69"/>
      <c r="V16" s="69"/>
      <c r="W16" s="69"/>
      <c r="X16" s="69"/>
      <c r="Y16" s="69"/>
      <c r="Z16" s="14" t="s">
        <v>1139</v>
      </c>
      <c r="AA16" s="14" t="s">
        <v>1138</v>
      </c>
      <c r="AB16" s="80">
        <v>45691</v>
      </c>
      <c r="AC16" s="77">
        <v>45930</v>
      </c>
      <c r="AD16" s="14" t="s">
        <v>173</v>
      </c>
      <c r="AE16" s="14" t="s">
        <v>116</v>
      </c>
      <c r="AF16" s="99" t="s">
        <v>143</v>
      </c>
    </row>
    <row r="17" spans="1:32" ht="128" x14ac:dyDescent="0.2">
      <c r="A17" s="347"/>
      <c r="B17" s="329"/>
      <c r="C17" s="347"/>
      <c r="D17" s="42" t="s">
        <v>512</v>
      </c>
      <c r="E17" s="50"/>
      <c r="F17" s="43"/>
      <c r="G17" s="42"/>
      <c r="H17" s="59"/>
      <c r="I17" s="56"/>
      <c r="J17" s="56"/>
      <c r="K17" s="57"/>
      <c r="L17" s="56"/>
      <c r="M17" s="56"/>
      <c r="N17" s="57"/>
      <c r="O17" s="57"/>
      <c r="P17" s="57"/>
      <c r="Q17" s="57"/>
      <c r="R17" s="57"/>
      <c r="S17" s="57"/>
      <c r="T17" s="14" t="s">
        <v>148</v>
      </c>
      <c r="U17" s="107">
        <f>SUM(V17:Y17)</f>
        <v>5705015</v>
      </c>
      <c r="V17" s="108">
        <v>1190000</v>
      </c>
      <c r="W17" s="108">
        <v>1332800</v>
      </c>
      <c r="X17" s="108">
        <v>1495402</v>
      </c>
      <c r="Y17" s="108">
        <v>1686813</v>
      </c>
      <c r="Z17" s="10" t="s">
        <v>1175</v>
      </c>
      <c r="AA17" s="14" t="s">
        <v>1176</v>
      </c>
      <c r="AB17" s="77">
        <v>45677</v>
      </c>
      <c r="AC17" s="77">
        <v>45991</v>
      </c>
      <c r="AD17" s="14" t="s">
        <v>169</v>
      </c>
      <c r="AE17" s="14" t="s">
        <v>116</v>
      </c>
      <c r="AF17" s="99" t="s">
        <v>143</v>
      </c>
    </row>
    <row r="18" spans="1:32" ht="144" x14ac:dyDescent="0.2">
      <c r="A18" s="347"/>
      <c r="B18" s="329"/>
      <c r="C18" s="347"/>
      <c r="D18" s="42" t="s">
        <v>512</v>
      </c>
      <c r="E18" s="50"/>
      <c r="F18" s="43"/>
      <c r="G18" s="42"/>
      <c r="H18" s="59"/>
      <c r="I18" s="56"/>
      <c r="J18" s="56"/>
      <c r="K18" s="57"/>
      <c r="L18" s="56"/>
      <c r="M18" s="56"/>
      <c r="N18" s="57"/>
      <c r="O18" s="57"/>
      <c r="P18" s="57"/>
      <c r="Q18" s="57"/>
      <c r="R18" s="57"/>
      <c r="S18" s="57"/>
      <c r="T18" s="14"/>
      <c r="U18" s="107"/>
      <c r="V18" s="108"/>
      <c r="W18" s="108"/>
      <c r="X18" s="108"/>
      <c r="Y18" s="108"/>
      <c r="Z18" s="14" t="s">
        <v>1204</v>
      </c>
      <c r="AA18" s="14" t="s">
        <v>1205</v>
      </c>
      <c r="AB18" s="77">
        <v>45691</v>
      </c>
      <c r="AC18" s="77">
        <v>45989</v>
      </c>
      <c r="AD18" s="14" t="s">
        <v>174</v>
      </c>
      <c r="AE18" s="14" t="s">
        <v>116</v>
      </c>
      <c r="AF18" s="99" t="s">
        <v>143</v>
      </c>
    </row>
    <row r="19" spans="1:32" ht="80" x14ac:dyDescent="0.2">
      <c r="A19" s="347"/>
      <c r="B19" s="329"/>
      <c r="C19" s="347"/>
      <c r="D19" s="42" t="s">
        <v>512</v>
      </c>
      <c r="E19" s="50"/>
      <c r="F19" s="43"/>
      <c r="G19" s="42"/>
      <c r="H19" s="59"/>
      <c r="I19" s="56"/>
      <c r="J19" s="56"/>
      <c r="K19" s="57"/>
      <c r="L19" s="56"/>
      <c r="M19" s="56"/>
      <c r="N19" s="57"/>
      <c r="O19" s="57"/>
      <c r="P19" s="57"/>
      <c r="Q19" s="57"/>
      <c r="R19" s="57"/>
      <c r="S19" s="57"/>
      <c r="T19" s="14"/>
      <c r="U19" s="107"/>
      <c r="V19" s="108"/>
      <c r="W19" s="108"/>
      <c r="X19" s="108"/>
      <c r="Y19" s="108"/>
      <c r="Z19" s="14" t="s">
        <v>1216</v>
      </c>
      <c r="AA19" s="14" t="s">
        <v>1217</v>
      </c>
      <c r="AB19" s="77">
        <v>45691</v>
      </c>
      <c r="AC19" s="77">
        <v>45989</v>
      </c>
      <c r="AD19" s="14" t="s">
        <v>168</v>
      </c>
      <c r="AE19" s="14" t="s">
        <v>116</v>
      </c>
      <c r="AF19" s="99" t="s">
        <v>143</v>
      </c>
    </row>
    <row r="20" spans="1:32" ht="112" x14ac:dyDescent="0.2">
      <c r="A20" s="347"/>
      <c r="B20" s="305"/>
      <c r="C20" s="307"/>
      <c r="D20" s="42" t="s">
        <v>516</v>
      </c>
      <c r="E20" s="26" t="s">
        <v>517</v>
      </c>
      <c r="F20" s="43" t="s">
        <v>189</v>
      </c>
      <c r="G20" s="42" t="s">
        <v>120</v>
      </c>
      <c r="H20" s="41" t="s">
        <v>518</v>
      </c>
      <c r="I20" s="42" t="s">
        <v>123</v>
      </c>
      <c r="J20" s="42"/>
      <c r="K20" s="41"/>
      <c r="L20" s="42"/>
      <c r="M20" s="42"/>
      <c r="N20" s="41" t="s">
        <v>519</v>
      </c>
      <c r="O20" s="41">
        <v>0</v>
      </c>
      <c r="P20" s="75" t="s">
        <v>520</v>
      </c>
      <c r="Q20" s="41" t="s">
        <v>521</v>
      </c>
      <c r="R20" s="41" t="s">
        <v>522</v>
      </c>
      <c r="S20" s="41" t="s">
        <v>523</v>
      </c>
      <c r="T20" s="10"/>
      <c r="U20" s="69"/>
      <c r="V20" s="69"/>
      <c r="W20" s="69"/>
      <c r="X20" s="69"/>
      <c r="Y20" s="69"/>
      <c r="Z20" s="95" t="s">
        <v>1076</v>
      </c>
      <c r="AA20" s="95" t="s">
        <v>1077</v>
      </c>
      <c r="AB20" s="80">
        <v>45691</v>
      </c>
      <c r="AC20" s="80">
        <v>45989</v>
      </c>
      <c r="AD20" s="95" t="s">
        <v>189</v>
      </c>
      <c r="AE20" s="14" t="s">
        <v>116</v>
      </c>
      <c r="AF20" s="13" t="s">
        <v>143</v>
      </c>
    </row>
    <row r="21" spans="1:32" ht="165" customHeight="1" x14ac:dyDescent="0.2">
      <c r="A21" s="347"/>
      <c r="B21" s="304" t="s">
        <v>524</v>
      </c>
      <c r="C21" s="306" t="s">
        <v>525</v>
      </c>
      <c r="D21" s="42" t="s">
        <v>526</v>
      </c>
      <c r="E21" s="78" t="s">
        <v>527</v>
      </c>
      <c r="F21" s="43" t="s">
        <v>189</v>
      </c>
      <c r="G21" s="42" t="s">
        <v>118</v>
      </c>
      <c r="H21" s="41" t="s">
        <v>528</v>
      </c>
      <c r="I21" s="42" t="s">
        <v>122</v>
      </c>
      <c r="J21" s="42">
        <v>1</v>
      </c>
      <c r="K21" s="392" t="s">
        <v>1779</v>
      </c>
      <c r="L21" s="42">
        <v>2022</v>
      </c>
      <c r="M21" s="42" t="s">
        <v>125</v>
      </c>
      <c r="N21" s="59" t="s">
        <v>866</v>
      </c>
      <c r="O21" s="41">
        <v>0</v>
      </c>
      <c r="P21" s="41">
        <v>0</v>
      </c>
      <c r="Q21" s="60" t="s">
        <v>867</v>
      </c>
      <c r="R21" s="60" t="s">
        <v>867</v>
      </c>
      <c r="S21" s="60" t="s">
        <v>867</v>
      </c>
      <c r="T21" s="10"/>
      <c r="U21" s="69"/>
      <c r="V21" s="69"/>
      <c r="W21" s="69"/>
      <c r="X21" s="69"/>
      <c r="Y21" s="69"/>
      <c r="Z21" s="14" t="s">
        <v>1078</v>
      </c>
      <c r="AA21" s="95" t="s">
        <v>1079</v>
      </c>
      <c r="AB21" s="80">
        <v>45691</v>
      </c>
      <c r="AC21" s="80">
        <v>45989</v>
      </c>
      <c r="AD21" s="95" t="s">
        <v>189</v>
      </c>
      <c r="AE21" s="14" t="s">
        <v>116</v>
      </c>
      <c r="AF21" s="13" t="s">
        <v>143</v>
      </c>
    </row>
    <row r="22" spans="1:32" ht="176" x14ac:dyDescent="0.2">
      <c r="A22" s="347"/>
      <c r="B22" s="329"/>
      <c r="C22" s="347"/>
      <c r="D22" s="42" t="s">
        <v>526</v>
      </c>
      <c r="E22" s="26"/>
      <c r="F22" s="43"/>
      <c r="G22" s="42"/>
      <c r="H22" s="41"/>
      <c r="I22" s="42"/>
      <c r="J22" s="42"/>
      <c r="K22" s="41"/>
      <c r="L22" s="42"/>
      <c r="M22" s="42"/>
      <c r="N22" s="59"/>
      <c r="O22" s="41"/>
      <c r="P22" s="41"/>
      <c r="Q22" s="60"/>
      <c r="R22" s="60"/>
      <c r="S22" s="60"/>
      <c r="T22" s="10"/>
      <c r="U22" s="69"/>
      <c r="V22" s="69"/>
      <c r="W22" s="69"/>
      <c r="X22" s="69"/>
      <c r="Y22" s="69"/>
      <c r="Z22" s="14" t="s">
        <v>966</v>
      </c>
      <c r="AA22" s="14" t="s">
        <v>963</v>
      </c>
      <c r="AB22" s="77">
        <v>45691</v>
      </c>
      <c r="AC22" s="77">
        <v>45989</v>
      </c>
      <c r="AD22" s="82" t="s">
        <v>964</v>
      </c>
      <c r="AE22" s="14" t="s">
        <v>100</v>
      </c>
      <c r="AF22" s="14" t="s">
        <v>142</v>
      </c>
    </row>
    <row r="23" spans="1:32" ht="128" x14ac:dyDescent="0.2">
      <c r="A23" s="347"/>
      <c r="B23" s="329"/>
      <c r="C23" s="347"/>
      <c r="D23" s="42" t="s">
        <v>526</v>
      </c>
      <c r="E23" s="26"/>
      <c r="F23" s="43"/>
      <c r="G23" s="42"/>
      <c r="H23" s="41"/>
      <c r="I23" s="42"/>
      <c r="J23" s="42"/>
      <c r="K23" s="41"/>
      <c r="L23" s="42"/>
      <c r="M23" s="42"/>
      <c r="N23" s="59"/>
      <c r="O23" s="41"/>
      <c r="P23" s="41"/>
      <c r="Q23" s="60"/>
      <c r="R23" s="60"/>
      <c r="S23" s="60"/>
      <c r="T23" s="10"/>
      <c r="U23" s="69"/>
      <c r="V23" s="69"/>
      <c r="W23" s="69"/>
      <c r="X23" s="69"/>
      <c r="Y23" s="69"/>
      <c r="Z23" s="14" t="s">
        <v>967</v>
      </c>
      <c r="AA23" s="14" t="s">
        <v>969</v>
      </c>
      <c r="AB23" s="77">
        <v>45691</v>
      </c>
      <c r="AC23" s="77">
        <v>45989</v>
      </c>
      <c r="AD23" s="82" t="s">
        <v>964</v>
      </c>
      <c r="AE23" s="14" t="s">
        <v>114</v>
      </c>
      <c r="AF23" s="14" t="s">
        <v>143</v>
      </c>
    </row>
    <row r="24" spans="1:32" ht="64" x14ac:dyDescent="0.2">
      <c r="A24" s="347"/>
      <c r="B24" s="329"/>
      <c r="C24" s="347"/>
      <c r="D24" s="42" t="s">
        <v>526</v>
      </c>
      <c r="E24" s="26"/>
      <c r="F24" s="43"/>
      <c r="G24" s="42"/>
      <c r="H24" s="41"/>
      <c r="I24" s="42"/>
      <c r="J24" s="42"/>
      <c r="K24" s="41"/>
      <c r="L24" s="42"/>
      <c r="M24" s="42"/>
      <c r="N24" s="59"/>
      <c r="O24" s="41"/>
      <c r="P24" s="41"/>
      <c r="Q24" s="60"/>
      <c r="R24" s="60"/>
      <c r="S24" s="60"/>
      <c r="T24" s="10"/>
      <c r="U24" s="69"/>
      <c r="V24" s="69"/>
      <c r="W24" s="69"/>
      <c r="X24" s="69"/>
      <c r="Y24" s="69"/>
      <c r="Z24" s="14" t="s">
        <v>968</v>
      </c>
      <c r="AA24" s="14" t="s">
        <v>970</v>
      </c>
      <c r="AB24" s="77">
        <v>45691</v>
      </c>
      <c r="AC24" s="77">
        <v>45989</v>
      </c>
      <c r="AD24" s="82" t="s">
        <v>964</v>
      </c>
      <c r="AE24" s="14" t="s">
        <v>100</v>
      </c>
      <c r="AF24" s="14" t="s">
        <v>142</v>
      </c>
    </row>
    <row r="25" spans="1:32" ht="64" x14ac:dyDescent="0.2">
      <c r="A25" s="347"/>
      <c r="B25" s="329"/>
      <c r="C25" s="347"/>
      <c r="D25" s="42" t="s">
        <v>526</v>
      </c>
      <c r="E25" s="26"/>
      <c r="F25" s="43"/>
      <c r="G25" s="42"/>
      <c r="H25" s="41"/>
      <c r="I25" s="42"/>
      <c r="J25" s="42"/>
      <c r="K25" s="41"/>
      <c r="L25" s="42"/>
      <c r="M25" s="42"/>
      <c r="N25" s="59"/>
      <c r="O25" s="41"/>
      <c r="P25" s="41"/>
      <c r="Q25" s="60"/>
      <c r="R25" s="60"/>
      <c r="S25" s="60"/>
      <c r="T25" s="10"/>
      <c r="U25" s="69"/>
      <c r="V25" s="69"/>
      <c r="W25" s="69"/>
      <c r="X25" s="69"/>
      <c r="Y25" s="69"/>
      <c r="Z25" s="14" t="s">
        <v>965</v>
      </c>
      <c r="AA25" s="83" t="s">
        <v>971</v>
      </c>
      <c r="AB25" s="77">
        <v>45691</v>
      </c>
      <c r="AC25" s="77">
        <v>45989</v>
      </c>
      <c r="AD25" s="14" t="s">
        <v>189</v>
      </c>
      <c r="AE25" s="14" t="s">
        <v>116</v>
      </c>
      <c r="AF25" s="14" t="s">
        <v>143</v>
      </c>
    </row>
    <row r="26" spans="1:32" ht="96" x14ac:dyDescent="0.2">
      <c r="A26" s="347"/>
      <c r="B26" s="329"/>
      <c r="C26" s="347"/>
      <c r="D26" s="42" t="s">
        <v>526</v>
      </c>
      <c r="E26" s="26"/>
      <c r="F26" s="43"/>
      <c r="G26" s="42"/>
      <c r="H26" s="41"/>
      <c r="I26" s="42"/>
      <c r="J26" s="42"/>
      <c r="K26" s="41"/>
      <c r="L26" s="42"/>
      <c r="M26" s="42"/>
      <c r="N26" s="59"/>
      <c r="O26" s="41"/>
      <c r="P26" s="41"/>
      <c r="Q26" s="60"/>
      <c r="R26" s="60"/>
      <c r="S26" s="60"/>
      <c r="T26" s="10"/>
      <c r="U26" s="69"/>
      <c r="V26" s="69"/>
      <c r="W26" s="69"/>
      <c r="X26" s="69"/>
      <c r="Y26" s="69"/>
      <c r="Z26" s="98" t="s">
        <v>1127</v>
      </c>
      <c r="AA26" s="98" t="s">
        <v>1128</v>
      </c>
      <c r="AB26" s="85">
        <v>45677</v>
      </c>
      <c r="AC26" s="85">
        <v>45920</v>
      </c>
      <c r="AD26" s="98" t="s">
        <v>170</v>
      </c>
      <c r="AE26" s="98" t="s">
        <v>116</v>
      </c>
      <c r="AF26" s="98" t="s">
        <v>143</v>
      </c>
    </row>
    <row r="27" spans="1:32" ht="96" x14ac:dyDescent="0.2">
      <c r="A27" s="347"/>
      <c r="B27" s="329"/>
      <c r="C27" s="347"/>
      <c r="D27" s="42" t="s">
        <v>531</v>
      </c>
      <c r="E27" s="61" t="s">
        <v>873</v>
      </c>
      <c r="F27" s="62" t="s">
        <v>189</v>
      </c>
      <c r="G27" s="63" t="s">
        <v>120</v>
      </c>
      <c r="H27" s="59" t="s">
        <v>868</v>
      </c>
      <c r="I27" s="63" t="s">
        <v>123</v>
      </c>
      <c r="J27" s="63">
        <v>1</v>
      </c>
      <c r="K27" s="59" t="s">
        <v>1779</v>
      </c>
      <c r="L27" s="63">
        <v>2022</v>
      </c>
      <c r="M27" s="63" t="s">
        <v>125</v>
      </c>
      <c r="N27" s="59" t="s">
        <v>869</v>
      </c>
      <c r="O27" s="64">
        <v>0</v>
      </c>
      <c r="P27" s="59" t="s">
        <v>870</v>
      </c>
      <c r="Q27" s="59" t="s">
        <v>871</v>
      </c>
      <c r="R27" s="59" t="s">
        <v>872</v>
      </c>
      <c r="S27" s="59" t="s">
        <v>869</v>
      </c>
      <c r="T27" s="10"/>
      <c r="U27" s="69"/>
      <c r="V27" s="69"/>
      <c r="W27" s="69"/>
      <c r="X27" s="69"/>
      <c r="Y27" s="69"/>
      <c r="Z27" s="14" t="s">
        <v>972</v>
      </c>
      <c r="AA27" s="14" t="s">
        <v>1082</v>
      </c>
      <c r="AB27" s="77">
        <v>45691</v>
      </c>
      <c r="AC27" s="77">
        <v>45989</v>
      </c>
      <c r="AD27" s="14" t="s">
        <v>171</v>
      </c>
      <c r="AE27" s="14" t="s">
        <v>114</v>
      </c>
      <c r="AF27" s="14" t="s">
        <v>143</v>
      </c>
    </row>
    <row r="28" spans="1:32" ht="96" x14ac:dyDescent="0.2">
      <c r="A28" s="347"/>
      <c r="B28" s="329"/>
      <c r="C28" s="347"/>
      <c r="D28" s="42" t="s">
        <v>531</v>
      </c>
      <c r="E28" s="61"/>
      <c r="F28" s="62"/>
      <c r="G28" s="63"/>
      <c r="H28" s="59"/>
      <c r="I28" s="63"/>
      <c r="J28" s="63"/>
      <c r="K28" s="59"/>
      <c r="L28" s="63"/>
      <c r="M28" s="63"/>
      <c r="N28" s="59"/>
      <c r="O28" s="64"/>
      <c r="P28" s="59"/>
      <c r="Q28" s="59"/>
      <c r="R28" s="59"/>
      <c r="S28" s="59"/>
      <c r="T28" s="10"/>
      <c r="U28" s="69"/>
      <c r="V28" s="69"/>
      <c r="W28" s="69"/>
      <c r="X28" s="69"/>
      <c r="Y28" s="69"/>
      <c r="Z28" s="14" t="s">
        <v>1140</v>
      </c>
      <c r="AA28" s="14" t="s">
        <v>1141</v>
      </c>
      <c r="AB28" s="77">
        <v>45691</v>
      </c>
      <c r="AC28" s="77">
        <v>45989</v>
      </c>
      <c r="AD28" s="103" t="s">
        <v>173</v>
      </c>
      <c r="AE28" s="14" t="s">
        <v>116</v>
      </c>
      <c r="AF28" s="14" t="s">
        <v>143</v>
      </c>
    </row>
    <row r="29" spans="1:32" ht="160" x14ac:dyDescent="0.2">
      <c r="A29" s="347"/>
      <c r="B29" s="329"/>
      <c r="C29" s="347"/>
      <c r="D29" s="42" t="s">
        <v>531</v>
      </c>
      <c r="E29" s="61"/>
      <c r="F29" s="62"/>
      <c r="G29" s="63"/>
      <c r="H29" s="59"/>
      <c r="I29" s="63"/>
      <c r="J29" s="63"/>
      <c r="K29" s="59"/>
      <c r="L29" s="63"/>
      <c r="M29" s="63"/>
      <c r="N29" s="59"/>
      <c r="O29" s="64"/>
      <c r="P29" s="59"/>
      <c r="Q29" s="59"/>
      <c r="R29" s="59"/>
      <c r="S29" s="59"/>
      <c r="T29" s="10"/>
      <c r="U29" s="69"/>
      <c r="V29" s="69"/>
      <c r="W29" s="69"/>
      <c r="X29" s="69"/>
      <c r="Y29" s="69"/>
      <c r="Z29" s="98" t="s">
        <v>1129</v>
      </c>
      <c r="AA29" s="98" t="s">
        <v>1130</v>
      </c>
      <c r="AB29" s="85">
        <v>45691</v>
      </c>
      <c r="AC29" s="85">
        <v>45960</v>
      </c>
      <c r="AD29" s="98" t="s">
        <v>170</v>
      </c>
      <c r="AE29" s="104" t="s">
        <v>116</v>
      </c>
      <c r="AF29" s="104" t="s">
        <v>143</v>
      </c>
    </row>
    <row r="30" spans="1:32" ht="64" x14ac:dyDescent="0.2">
      <c r="A30" s="347"/>
      <c r="B30" s="329"/>
      <c r="C30" s="347"/>
      <c r="D30" s="42" t="s">
        <v>531</v>
      </c>
      <c r="E30" s="61"/>
      <c r="F30" s="62"/>
      <c r="G30" s="63"/>
      <c r="H30" s="59"/>
      <c r="I30" s="63"/>
      <c r="J30" s="63"/>
      <c r="K30" s="59"/>
      <c r="L30" s="63"/>
      <c r="M30" s="63"/>
      <c r="N30" s="59"/>
      <c r="O30" s="64"/>
      <c r="P30" s="59"/>
      <c r="Q30" s="59"/>
      <c r="R30" s="59"/>
      <c r="S30" s="59"/>
      <c r="T30" s="10"/>
      <c r="U30" s="69"/>
      <c r="V30" s="69"/>
      <c r="W30" s="69"/>
      <c r="X30" s="69"/>
      <c r="Y30" s="69"/>
      <c r="Z30" s="95" t="s">
        <v>1080</v>
      </c>
      <c r="AA30" s="95" t="s">
        <v>1081</v>
      </c>
      <c r="AB30" s="77">
        <v>45691</v>
      </c>
      <c r="AC30" s="77">
        <v>45989</v>
      </c>
      <c r="AD30" s="14" t="s">
        <v>189</v>
      </c>
      <c r="AE30" s="14" t="s">
        <v>116</v>
      </c>
      <c r="AF30" s="14" t="s">
        <v>143</v>
      </c>
    </row>
    <row r="31" spans="1:32" ht="128" x14ac:dyDescent="0.2">
      <c r="A31" s="347"/>
      <c r="B31" s="305"/>
      <c r="C31" s="307"/>
      <c r="D31" s="42" t="s">
        <v>531</v>
      </c>
      <c r="E31" s="61"/>
      <c r="F31" s="62"/>
      <c r="G31" s="63"/>
      <c r="H31" s="59"/>
      <c r="I31" s="63"/>
      <c r="J31" s="63"/>
      <c r="K31" s="59"/>
      <c r="L31" s="63"/>
      <c r="M31" s="63"/>
      <c r="N31" s="59"/>
      <c r="O31" s="64"/>
      <c r="P31" s="59"/>
      <c r="Q31" s="59"/>
      <c r="R31" s="59"/>
      <c r="S31" s="59"/>
      <c r="T31" s="10"/>
      <c r="U31" s="69"/>
      <c r="V31" s="69"/>
      <c r="W31" s="69"/>
      <c r="X31" s="69"/>
      <c r="Y31" s="69"/>
      <c r="Z31" s="14" t="s">
        <v>974</v>
      </c>
      <c r="AA31" s="14" t="s">
        <v>973</v>
      </c>
      <c r="AB31" s="77">
        <v>45703</v>
      </c>
      <c r="AC31" s="77">
        <v>45838</v>
      </c>
      <c r="AD31" s="82" t="s">
        <v>964</v>
      </c>
      <c r="AE31" s="14" t="s">
        <v>97</v>
      </c>
      <c r="AF31" s="15" t="s">
        <v>135</v>
      </c>
    </row>
    <row r="32" spans="1:32" ht="128" x14ac:dyDescent="0.2">
      <c r="A32" s="347"/>
      <c r="B32" s="304" t="s">
        <v>529</v>
      </c>
      <c r="C32" s="306" t="s">
        <v>530</v>
      </c>
      <c r="D32" s="42" t="s">
        <v>536</v>
      </c>
      <c r="E32" s="26" t="s">
        <v>532</v>
      </c>
      <c r="F32" s="43" t="s">
        <v>174</v>
      </c>
      <c r="G32" s="42" t="s">
        <v>120</v>
      </c>
      <c r="H32" s="41" t="s">
        <v>533</v>
      </c>
      <c r="I32" s="42" t="s">
        <v>122</v>
      </c>
      <c r="J32" s="42">
        <v>0</v>
      </c>
      <c r="K32" s="42"/>
      <c r="L32" s="42"/>
      <c r="M32" s="42"/>
      <c r="N32" s="41" t="s">
        <v>534</v>
      </c>
      <c r="O32" s="47">
        <v>0</v>
      </c>
      <c r="P32" s="41">
        <v>0</v>
      </c>
      <c r="Q32" s="41">
        <v>0</v>
      </c>
      <c r="R32" s="41" t="s">
        <v>535</v>
      </c>
      <c r="S32" s="41">
        <v>0</v>
      </c>
      <c r="T32" s="10"/>
      <c r="U32" s="69"/>
      <c r="V32" s="69"/>
      <c r="W32" s="69"/>
      <c r="X32" s="69"/>
      <c r="Y32" s="69"/>
      <c r="Z32" s="14" t="s">
        <v>975</v>
      </c>
      <c r="AA32" s="14" t="s">
        <v>977</v>
      </c>
      <c r="AB32" s="77">
        <v>45672</v>
      </c>
      <c r="AC32" s="77">
        <v>45838</v>
      </c>
      <c r="AD32" s="14" t="s">
        <v>171</v>
      </c>
      <c r="AE32" s="14" t="s">
        <v>114</v>
      </c>
      <c r="AF32" s="14" t="s">
        <v>143</v>
      </c>
    </row>
    <row r="33" spans="1:32" ht="96" x14ac:dyDescent="0.2">
      <c r="A33" s="347"/>
      <c r="B33" s="329"/>
      <c r="C33" s="347"/>
      <c r="D33" s="42" t="s">
        <v>536</v>
      </c>
      <c r="E33" s="26"/>
      <c r="F33" s="43"/>
      <c r="G33" s="42"/>
      <c r="H33" s="41"/>
      <c r="I33" s="42"/>
      <c r="J33" s="42"/>
      <c r="K33" s="42"/>
      <c r="L33" s="42"/>
      <c r="M33" s="42"/>
      <c r="N33" s="41"/>
      <c r="O33" s="47"/>
      <c r="P33" s="41"/>
      <c r="Q33" s="41"/>
      <c r="R33" s="41"/>
      <c r="S33" s="41"/>
      <c r="T33" s="10"/>
      <c r="U33" s="69"/>
      <c r="V33" s="69"/>
      <c r="W33" s="69"/>
      <c r="X33" s="69"/>
      <c r="Y33" s="69"/>
      <c r="Z33" s="14" t="s">
        <v>976</v>
      </c>
      <c r="AA33" s="14" t="s">
        <v>978</v>
      </c>
      <c r="AB33" s="77">
        <v>45679</v>
      </c>
      <c r="AC33" s="77">
        <v>45989</v>
      </c>
      <c r="AD33" s="14" t="s">
        <v>171</v>
      </c>
      <c r="AE33" s="14" t="s">
        <v>114</v>
      </c>
      <c r="AF33" s="14" t="s">
        <v>143</v>
      </c>
    </row>
    <row r="34" spans="1:32" ht="80" x14ac:dyDescent="0.2">
      <c r="A34" s="347"/>
      <c r="B34" s="329"/>
      <c r="C34" s="347"/>
      <c r="D34" s="42" t="s">
        <v>536</v>
      </c>
      <c r="E34" s="26"/>
      <c r="F34" s="43"/>
      <c r="G34" s="42"/>
      <c r="H34" s="41"/>
      <c r="I34" s="42"/>
      <c r="J34" s="42"/>
      <c r="K34" s="42"/>
      <c r="L34" s="42"/>
      <c r="M34" s="42"/>
      <c r="N34" s="41"/>
      <c r="O34" s="47"/>
      <c r="P34" s="41"/>
      <c r="Q34" s="41"/>
      <c r="R34" s="41"/>
      <c r="S34" s="41"/>
      <c r="T34" s="10"/>
      <c r="U34" s="69"/>
      <c r="V34" s="69"/>
      <c r="W34" s="69"/>
      <c r="X34" s="69"/>
      <c r="Y34" s="69"/>
      <c r="Z34" s="14" t="s">
        <v>1206</v>
      </c>
      <c r="AA34" s="14" t="s">
        <v>1207</v>
      </c>
      <c r="AB34" s="77">
        <v>45691</v>
      </c>
      <c r="AC34" s="77">
        <v>45989</v>
      </c>
      <c r="AD34" s="14" t="s">
        <v>174</v>
      </c>
      <c r="AE34" s="14" t="s">
        <v>111</v>
      </c>
      <c r="AF34" s="14" t="s">
        <v>143</v>
      </c>
    </row>
    <row r="35" spans="1:32" ht="192" x14ac:dyDescent="0.2">
      <c r="A35" s="347"/>
      <c r="B35" s="329"/>
      <c r="C35" s="347"/>
      <c r="D35" s="42" t="s">
        <v>544</v>
      </c>
      <c r="E35" s="26" t="s">
        <v>537</v>
      </c>
      <c r="F35" s="43" t="s">
        <v>174</v>
      </c>
      <c r="G35" s="42" t="s">
        <v>118</v>
      </c>
      <c r="H35" s="41" t="s">
        <v>538</v>
      </c>
      <c r="I35" s="42" t="s">
        <v>123</v>
      </c>
      <c r="J35" s="42">
        <v>1</v>
      </c>
      <c r="K35" s="41" t="s">
        <v>539</v>
      </c>
      <c r="L35" s="42">
        <v>2023</v>
      </c>
      <c r="M35" s="42" t="s">
        <v>124</v>
      </c>
      <c r="N35" s="41" t="s">
        <v>540</v>
      </c>
      <c r="O35" s="41">
        <v>0</v>
      </c>
      <c r="P35" s="41">
        <v>0</v>
      </c>
      <c r="Q35" s="41">
        <v>0</v>
      </c>
      <c r="R35" s="41">
        <v>0</v>
      </c>
      <c r="S35" s="41" t="s">
        <v>541</v>
      </c>
      <c r="T35" s="10"/>
      <c r="U35" s="69"/>
      <c r="V35" s="69"/>
      <c r="W35" s="69"/>
      <c r="X35" s="69"/>
      <c r="Y35" s="69"/>
      <c r="Z35" s="98" t="s">
        <v>1131</v>
      </c>
      <c r="AA35" s="98" t="s">
        <v>1132</v>
      </c>
      <c r="AB35" s="85">
        <v>45677</v>
      </c>
      <c r="AC35" s="85">
        <v>45868</v>
      </c>
      <c r="AD35" s="98" t="s">
        <v>170</v>
      </c>
      <c r="AE35" s="98" t="s">
        <v>116</v>
      </c>
      <c r="AF35" s="98" t="s">
        <v>143</v>
      </c>
    </row>
    <row r="36" spans="1:32" ht="80" x14ac:dyDescent="0.2">
      <c r="A36" s="347"/>
      <c r="B36" s="305"/>
      <c r="C36" s="307"/>
      <c r="D36" s="42" t="s">
        <v>544</v>
      </c>
      <c r="E36" s="26"/>
      <c r="F36" s="43"/>
      <c r="G36" s="42"/>
      <c r="H36" s="41"/>
      <c r="I36" s="42"/>
      <c r="J36" s="42"/>
      <c r="K36" s="41"/>
      <c r="L36" s="42"/>
      <c r="M36" s="42"/>
      <c r="N36" s="41"/>
      <c r="O36" s="41"/>
      <c r="P36" s="41"/>
      <c r="Q36" s="41"/>
      <c r="R36" s="41"/>
      <c r="S36" s="41"/>
      <c r="T36" s="10"/>
      <c r="U36" s="69"/>
      <c r="V36" s="119"/>
      <c r="W36" s="119"/>
      <c r="X36" s="119"/>
      <c r="Y36" s="69"/>
      <c r="Z36" s="14" t="s">
        <v>1208</v>
      </c>
      <c r="AA36" s="14" t="s">
        <v>1209</v>
      </c>
      <c r="AB36" s="77">
        <v>45691</v>
      </c>
      <c r="AC36" s="77">
        <v>45991</v>
      </c>
      <c r="AD36" s="14" t="s">
        <v>174</v>
      </c>
      <c r="AE36" s="14" t="s">
        <v>111</v>
      </c>
      <c r="AF36" s="98" t="s">
        <v>143</v>
      </c>
    </row>
    <row r="37" spans="1:32" ht="112" x14ac:dyDescent="0.2">
      <c r="A37" s="347"/>
      <c r="B37" s="42" t="s">
        <v>542</v>
      </c>
      <c r="C37" s="26" t="s">
        <v>543</v>
      </c>
      <c r="D37" s="42" t="s">
        <v>551</v>
      </c>
      <c r="E37" s="26" t="s">
        <v>545</v>
      </c>
      <c r="F37" s="43" t="s">
        <v>177</v>
      </c>
      <c r="G37" s="42" t="s">
        <v>120</v>
      </c>
      <c r="H37" s="41" t="s">
        <v>546</v>
      </c>
      <c r="I37" s="42" t="s">
        <v>122</v>
      </c>
      <c r="J37" s="42">
        <v>0</v>
      </c>
      <c r="K37" s="42"/>
      <c r="L37" s="42"/>
      <c r="M37" s="42"/>
      <c r="N37" s="41" t="s">
        <v>547</v>
      </c>
      <c r="O37" s="41">
        <v>0</v>
      </c>
      <c r="P37" s="41">
        <v>0</v>
      </c>
      <c r="Q37" s="41">
        <v>0</v>
      </c>
      <c r="R37" s="41" t="s">
        <v>548</v>
      </c>
      <c r="S37" s="41" t="s">
        <v>548</v>
      </c>
      <c r="T37" s="14" t="s">
        <v>157</v>
      </c>
      <c r="U37" s="76">
        <f>+SUM(V37:Y37)</f>
        <v>55000000</v>
      </c>
      <c r="V37" s="84">
        <v>5000000</v>
      </c>
      <c r="W37" s="84">
        <v>10000000</v>
      </c>
      <c r="X37" s="84">
        <v>15000000</v>
      </c>
      <c r="Y37" s="120">
        <v>25000000</v>
      </c>
      <c r="Z37" s="101" t="s">
        <v>979</v>
      </c>
      <c r="AA37" s="101" t="s">
        <v>980</v>
      </c>
      <c r="AB37" s="85">
        <v>45691</v>
      </c>
      <c r="AC37" s="85">
        <v>45989</v>
      </c>
      <c r="AD37" s="14" t="s">
        <v>177</v>
      </c>
      <c r="AE37" s="14" t="s">
        <v>97</v>
      </c>
      <c r="AF37" s="16" t="s">
        <v>142</v>
      </c>
    </row>
    <row r="38" spans="1:32" ht="320" x14ac:dyDescent="0.2">
      <c r="A38" s="347"/>
      <c r="B38" s="42" t="s">
        <v>549</v>
      </c>
      <c r="C38" s="26" t="s">
        <v>550</v>
      </c>
      <c r="D38" s="42" t="s">
        <v>556</v>
      </c>
      <c r="E38" s="26" t="s">
        <v>552</v>
      </c>
      <c r="F38" s="66" t="s">
        <v>174</v>
      </c>
      <c r="G38" s="42" t="s">
        <v>120</v>
      </c>
      <c r="H38" s="41" t="s">
        <v>553</v>
      </c>
      <c r="I38" s="42" t="s">
        <v>122</v>
      </c>
      <c r="J38" s="42">
        <v>0</v>
      </c>
      <c r="K38" s="42"/>
      <c r="L38" s="42"/>
      <c r="M38" s="42"/>
      <c r="N38" s="41" t="s">
        <v>553</v>
      </c>
      <c r="O38" s="41">
        <v>0</v>
      </c>
      <c r="P38" s="41">
        <v>0</v>
      </c>
      <c r="Q38" s="41">
        <v>0</v>
      </c>
      <c r="R38" s="41">
        <v>0</v>
      </c>
      <c r="S38" s="41" t="s">
        <v>553</v>
      </c>
      <c r="T38" s="10"/>
      <c r="U38" s="69"/>
      <c r="V38" s="69"/>
      <c r="W38" s="69"/>
      <c r="X38" s="69"/>
      <c r="Y38" s="69"/>
      <c r="Z38" s="14" t="s">
        <v>1142</v>
      </c>
      <c r="AA38" s="14" t="s">
        <v>1143</v>
      </c>
      <c r="AB38" s="85">
        <v>45691</v>
      </c>
      <c r="AC38" s="85">
        <v>45989</v>
      </c>
      <c r="AD38" s="14" t="s">
        <v>173</v>
      </c>
      <c r="AE38" s="14" t="s">
        <v>116</v>
      </c>
      <c r="AF38" s="13" t="s">
        <v>143</v>
      </c>
    </row>
    <row r="39" spans="1:32" ht="112" x14ac:dyDescent="0.2">
      <c r="A39" s="347"/>
      <c r="B39" s="42"/>
      <c r="C39" s="26"/>
      <c r="D39" s="42" t="s">
        <v>556</v>
      </c>
      <c r="E39" s="26"/>
      <c r="F39" s="66"/>
      <c r="G39" s="42"/>
      <c r="H39" s="41"/>
      <c r="I39" s="42"/>
      <c r="J39" s="42"/>
      <c r="K39" s="42"/>
      <c r="L39" s="42"/>
      <c r="M39" s="42"/>
      <c r="N39" s="41"/>
      <c r="O39" s="41"/>
      <c r="P39" s="41"/>
      <c r="Q39" s="41"/>
      <c r="R39" s="41"/>
      <c r="S39" s="41"/>
      <c r="T39" s="10"/>
      <c r="U39" s="69"/>
      <c r="V39" s="69"/>
      <c r="W39" s="69"/>
      <c r="X39" s="69"/>
      <c r="Y39" s="69"/>
      <c r="Z39" s="14" t="s">
        <v>1211</v>
      </c>
      <c r="AA39" s="14" t="s">
        <v>1210</v>
      </c>
      <c r="AB39" s="77">
        <v>45691</v>
      </c>
      <c r="AC39" s="77">
        <v>45991</v>
      </c>
      <c r="AD39" s="14" t="s">
        <v>174</v>
      </c>
      <c r="AE39" s="14" t="s">
        <v>111</v>
      </c>
      <c r="AF39" s="13" t="s">
        <v>143</v>
      </c>
    </row>
    <row r="40" spans="1:32" ht="192" x14ac:dyDescent="0.2">
      <c r="A40" s="347"/>
      <c r="B40" s="42" t="s">
        <v>554</v>
      </c>
      <c r="C40" s="26" t="s">
        <v>555</v>
      </c>
      <c r="D40" s="42" t="s">
        <v>563</v>
      </c>
      <c r="E40" s="26" t="s">
        <v>557</v>
      </c>
      <c r="F40" s="43" t="s">
        <v>191</v>
      </c>
      <c r="G40" s="42" t="s">
        <v>120</v>
      </c>
      <c r="H40" s="41" t="s">
        <v>558</v>
      </c>
      <c r="I40" s="42" t="s">
        <v>123</v>
      </c>
      <c r="J40" s="42">
        <v>0</v>
      </c>
      <c r="K40" s="42"/>
      <c r="L40" s="42"/>
      <c r="M40" s="42"/>
      <c r="N40" s="41" t="s">
        <v>559</v>
      </c>
      <c r="O40" s="41">
        <v>0</v>
      </c>
      <c r="P40" s="41" t="s">
        <v>560</v>
      </c>
      <c r="Q40" s="41" t="s">
        <v>560</v>
      </c>
      <c r="R40" s="41" t="s">
        <v>560</v>
      </c>
      <c r="S40" s="41" t="s">
        <v>560</v>
      </c>
      <c r="T40" s="14" t="s">
        <v>880</v>
      </c>
      <c r="U40" s="69"/>
      <c r="V40" s="69"/>
      <c r="W40" s="69"/>
      <c r="X40" s="69"/>
      <c r="Y40" s="69"/>
      <c r="Z40" s="14" t="s">
        <v>946</v>
      </c>
      <c r="AA40" s="14" t="s">
        <v>947</v>
      </c>
      <c r="AB40" s="77">
        <v>45691</v>
      </c>
      <c r="AC40" s="77">
        <v>45989</v>
      </c>
      <c r="AD40" s="14" t="s">
        <v>189</v>
      </c>
      <c r="AE40" s="14" t="s">
        <v>111</v>
      </c>
      <c r="AF40" s="13" t="s">
        <v>142</v>
      </c>
    </row>
    <row r="41" spans="1:32" ht="45" customHeight="1" x14ac:dyDescent="0.2">
      <c r="A41" s="347"/>
      <c r="B41" s="304" t="s">
        <v>561</v>
      </c>
      <c r="C41" s="306" t="s">
        <v>562</v>
      </c>
      <c r="D41" s="42" t="s">
        <v>569</v>
      </c>
      <c r="E41" s="26" t="s">
        <v>564</v>
      </c>
      <c r="F41" s="43" t="s">
        <v>181</v>
      </c>
      <c r="G41" s="42" t="s">
        <v>118</v>
      </c>
      <c r="H41" s="41" t="s">
        <v>565</v>
      </c>
      <c r="I41" s="42" t="s">
        <v>123</v>
      </c>
      <c r="J41" s="42">
        <v>1</v>
      </c>
      <c r="K41" s="41" t="s">
        <v>566</v>
      </c>
      <c r="L41" s="42">
        <v>2023</v>
      </c>
      <c r="M41" s="42" t="s">
        <v>129</v>
      </c>
      <c r="N41" s="41" t="s">
        <v>567</v>
      </c>
      <c r="O41" s="41">
        <v>0</v>
      </c>
      <c r="P41" s="41" t="s">
        <v>568</v>
      </c>
      <c r="Q41" s="41">
        <v>0</v>
      </c>
      <c r="R41" s="41">
        <v>0</v>
      </c>
      <c r="S41" s="41">
        <v>0</v>
      </c>
      <c r="T41" s="10"/>
      <c r="U41" s="69"/>
      <c r="V41" s="69"/>
      <c r="W41" s="69"/>
      <c r="X41" s="69"/>
      <c r="Y41" s="69"/>
      <c r="Z41" s="14" t="s">
        <v>1020</v>
      </c>
      <c r="AA41" s="14" t="s">
        <v>1023</v>
      </c>
      <c r="AB41" s="77">
        <v>45691</v>
      </c>
      <c r="AC41" s="77">
        <v>45838</v>
      </c>
      <c r="AD41" s="14" t="s">
        <v>181</v>
      </c>
      <c r="AE41" s="14" t="s">
        <v>116</v>
      </c>
      <c r="AF41" s="13" t="s">
        <v>143</v>
      </c>
    </row>
    <row r="42" spans="1:32" ht="272" x14ac:dyDescent="0.2">
      <c r="A42" s="347"/>
      <c r="B42" s="329"/>
      <c r="C42" s="347"/>
      <c r="D42" s="42" t="s">
        <v>571</v>
      </c>
      <c r="E42" s="26" t="s">
        <v>570</v>
      </c>
      <c r="F42" s="43" t="s">
        <v>181</v>
      </c>
      <c r="G42" s="42" t="s">
        <v>118</v>
      </c>
      <c r="H42" s="41" t="s">
        <v>1024</v>
      </c>
      <c r="I42" s="42" t="s">
        <v>123</v>
      </c>
      <c r="J42" s="51">
        <v>0.80100000000000005</v>
      </c>
      <c r="K42" s="41" t="s">
        <v>1025</v>
      </c>
      <c r="L42" s="42">
        <v>2024</v>
      </c>
      <c r="M42" s="42" t="s">
        <v>128</v>
      </c>
      <c r="N42" s="75" t="s">
        <v>1030</v>
      </c>
      <c r="O42" s="41">
        <v>0</v>
      </c>
      <c r="P42" s="75" t="s">
        <v>1026</v>
      </c>
      <c r="Q42" s="41" t="s">
        <v>1027</v>
      </c>
      <c r="R42" s="41" t="s">
        <v>1028</v>
      </c>
      <c r="S42" s="41" t="s">
        <v>1029</v>
      </c>
      <c r="T42" s="10"/>
      <c r="U42" s="69"/>
      <c r="V42" s="69"/>
      <c r="W42" s="69"/>
      <c r="X42" s="69"/>
      <c r="Y42" s="69"/>
      <c r="Z42" s="14" t="s">
        <v>1021</v>
      </c>
      <c r="AA42" s="14" t="s">
        <v>1022</v>
      </c>
      <c r="AB42" s="77">
        <v>45691</v>
      </c>
      <c r="AC42" s="77">
        <v>45989</v>
      </c>
      <c r="AD42" s="14" t="s">
        <v>181</v>
      </c>
      <c r="AE42" s="14" t="s">
        <v>116</v>
      </c>
      <c r="AF42" s="13" t="s">
        <v>143</v>
      </c>
    </row>
    <row r="43" spans="1:32" ht="64" x14ac:dyDescent="0.2">
      <c r="A43" s="347"/>
      <c r="B43" s="329"/>
      <c r="C43" s="347"/>
      <c r="D43" s="42" t="s">
        <v>581</v>
      </c>
      <c r="E43" s="26" t="s">
        <v>572</v>
      </c>
      <c r="F43" s="13" t="s">
        <v>189</v>
      </c>
      <c r="G43" s="13" t="s">
        <v>119</v>
      </c>
      <c r="H43" s="14" t="s">
        <v>573</v>
      </c>
      <c r="I43" s="14" t="s">
        <v>123</v>
      </c>
      <c r="J43" s="52">
        <v>5.9400000000000001E-2</v>
      </c>
      <c r="K43" s="53" t="s">
        <v>574</v>
      </c>
      <c r="L43" s="14">
        <v>2023</v>
      </c>
      <c r="M43" s="15" t="s">
        <v>129</v>
      </c>
      <c r="N43" s="17" t="s">
        <v>575</v>
      </c>
      <c r="O43" s="13">
        <v>0</v>
      </c>
      <c r="P43" s="17" t="s">
        <v>576</v>
      </c>
      <c r="Q43" s="17" t="s">
        <v>577</v>
      </c>
      <c r="R43" s="17" t="s">
        <v>578</v>
      </c>
      <c r="S43" s="17" t="s">
        <v>575</v>
      </c>
      <c r="T43" s="10"/>
      <c r="U43" s="69"/>
      <c r="V43" s="69"/>
      <c r="W43" s="69"/>
      <c r="X43" s="69"/>
      <c r="Y43" s="69"/>
      <c r="Z43" s="14" t="s">
        <v>1781</v>
      </c>
      <c r="AA43" s="14" t="s">
        <v>1083</v>
      </c>
      <c r="AB43" s="77">
        <v>45691</v>
      </c>
      <c r="AC43" s="77">
        <v>45989</v>
      </c>
      <c r="AD43" s="14" t="s">
        <v>189</v>
      </c>
      <c r="AE43" s="14" t="s">
        <v>116</v>
      </c>
      <c r="AF43" s="13" t="s">
        <v>143</v>
      </c>
    </row>
    <row r="44" spans="1:32" ht="192" x14ac:dyDescent="0.2">
      <c r="A44" s="347"/>
      <c r="B44" s="305"/>
      <c r="C44" s="307"/>
      <c r="D44" s="42" t="s">
        <v>581</v>
      </c>
      <c r="E44" s="26"/>
      <c r="F44" s="13"/>
      <c r="G44" s="13"/>
      <c r="H44" s="14"/>
      <c r="I44" s="14"/>
      <c r="J44" s="52"/>
      <c r="K44" s="53"/>
      <c r="L44" s="14"/>
      <c r="M44" s="15"/>
      <c r="N44" s="17"/>
      <c r="O44" s="13"/>
      <c r="P44" s="17"/>
      <c r="Q44" s="17"/>
      <c r="R44" s="17"/>
      <c r="S44" s="17"/>
      <c r="T44" s="10"/>
      <c r="U44" s="69"/>
      <c r="V44" s="69"/>
      <c r="W44" s="69"/>
      <c r="X44" s="69"/>
      <c r="Y44" s="69"/>
      <c r="Z44" s="99" t="s">
        <v>1133</v>
      </c>
      <c r="AA44" s="98" t="s">
        <v>1134</v>
      </c>
      <c r="AB44" s="85">
        <v>45691</v>
      </c>
      <c r="AC44" s="77">
        <v>45989</v>
      </c>
      <c r="AD44" s="98" t="s">
        <v>170</v>
      </c>
      <c r="AE44" s="98" t="s">
        <v>116</v>
      </c>
      <c r="AF44" s="98" t="s">
        <v>143</v>
      </c>
    </row>
    <row r="45" spans="1:32" ht="128" x14ac:dyDescent="0.2">
      <c r="A45" s="347"/>
      <c r="B45" s="304" t="s">
        <v>579</v>
      </c>
      <c r="C45" s="325" t="s">
        <v>580</v>
      </c>
      <c r="D45" s="42" t="s">
        <v>582</v>
      </c>
      <c r="E45" s="111" t="s">
        <v>1180</v>
      </c>
      <c r="F45" s="112" t="s">
        <v>189</v>
      </c>
      <c r="G45" s="42" t="s">
        <v>120</v>
      </c>
      <c r="H45" s="112" t="s">
        <v>1181</v>
      </c>
      <c r="I45" s="113" t="s">
        <v>122</v>
      </c>
      <c r="J45" s="42">
        <v>15</v>
      </c>
      <c r="K45" s="112" t="s">
        <v>1193</v>
      </c>
      <c r="L45" s="42">
        <v>2024</v>
      </c>
      <c r="M45" s="113" t="s">
        <v>129</v>
      </c>
      <c r="N45" s="112" t="s">
        <v>1194</v>
      </c>
      <c r="O45" s="41">
        <v>0</v>
      </c>
      <c r="P45" s="75">
        <v>0</v>
      </c>
      <c r="Q45" s="112" t="s">
        <v>1182</v>
      </c>
      <c r="R45" s="112" t="s">
        <v>1182</v>
      </c>
      <c r="S45" s="112" t="s">
        <v>1182</v>
      </c>
      <c r="T45" s="10"/>
      <c r="U45" s="69"/>
      <c r="V45" s="100"/>
      <c r="W45" s="100"/>
      <c r="X45" s="100"/>
      <c r="Y45" s="100"/>
      <c r="Z45" s="14" t="s">
        <v>1780</v>
      </c>
      <c r="AA45" s="14" t="s">
        <v>1179</v>
      </c>
      <c r="AB45" s="85">
        <v>45691</v>
      </c>
      <c r="AC45" s="85">
        <v>45989</v>
      </c>
      <c r="AD45" s="14" t="s">
        <v>189</v>
      </c>
      <c r="AE45" s="14" t="s">
        <v>116</v>
      </c>
      <c r="AF45" s="13" t="s">
        <v>143</v>
      </c>
    </row>
    <row r="46" spans="1:32" ht="304" x14ac:dyDescent="0.2">
      <c r="A46" s="347"/>
      <c r="B46" s="329"/>
      <c r="C46" s="330"/>
      <c r="D46" s="42" t="s">
        <v>583</v>
      </c>
      <c r="E46" s="111" t="s">
        <v>1183</v>
      </c>
      <c r="F46" s="114" t="s">
        <v>189</v>
      </c>
      <c r="G46" s="113" t="s">
        <v>120</v>
      </c>
      <c r="H46" s="55" t="s">
        <v>1186</v>
      </c>
      <c r="I46" s="42" t="s">
        <v>122</v>
      </c>
      <c r="J46" s="112" t="s">
        <v>1185</v>
      </c>
      <c r="K46" s="112" t="s">
        <v>1184</v>
      </c>
      <c r="L46" s="42">
        <v>2024</v>
      </c>
      <c r="M46" s="86" t="s">
        <v>129</v>
      </c>
      <c r="N46" s="112" t="s">
        <v>1187</v>
      </c>
      <c r="O46" s="41">
        <v>0</v>
      </c>
      <c r="P46" s="112" t="s">
        <v>1188</v>
      </c>
      <c r="Q46" s="112" t="s">
        <v>1188</v>
      </c>
      <c r="R46" s="112" t="s">
        <v>1188</v>
      </c>
      <c r="S46" s="112" t="s">
        <v>1188</v>
      </c>
      <c r="T46" s="14" t="s">
        <v>157</v>
      </c>
      <c r="U46" s="76">
        <f t="shared" ref="U46:U50" si="0">+SUM(V46:Y46)</f>
        <v>195000000</v>
      </c>
      <c r="V46" s="84">
        <v>60000000</v>
      </c>
      <c r="W46" s="84">
        <v>45000000</v>
      </c>
      <c r="X46" s="84">
        <v>45000000</v>
      </c>
      <c r="Y46" s="84">
        <v>45000000</v>
      </c>
      <c r="Z46" s="14" t="s">
        <v>990</v>
      </c>
      <c r="AA46" s="14" t="s">
        <v>982</v>
      </c>
      <c r="AB46" s="85">
        <v>45691</v>
      </c>
      <c r="AC46" s="85">
        <v>45989</v>
      </c>
      <c r="AD46" s="14" t="s">
        <v>177</v>
      </c>
      <c r="AE46" s="14" t="s">
        <v>116</v>
      </c>
      <c r="AF46" s="13" t="s">
        <v>143</v>
      </c>
    </row>
    <row r="47" spans="1:32" ht="409.6" x14ac:dyDescent="0.2">
      <c r="A47" s="307"/>
      <c r="B47" s="305"/>
      <c r="C47" s="326"/>
      <c r="D47" s="42" t="s">
        <v>587</v>
      </c>
      <c r="E47" s="111" t="s">
        <v>1189</v>
      </c>
      <c r="F47" s="43" t="s">
        <v>177</v>
      </c>
      <c r="G47" s="42" t="s">
        <v>120</v>
      </c>
      <c r="H47" s="130" t="s">
        <v>1239</v>
      </c>
      <c r="I47" s="42" t="s">
        <v>122</v>
      </c>
      <c r="J47" s="42">
        <v>2</v>
      </c>
      <c r="K47" s="112" t="s">
        <v>1190</v>
      </c>
      <c r="L47" s="42"/>
      <c r="M47" s="42"/>
      <c r="N47" s="112" t="s">
        <v>1191</v>
      </c>
      <c r="O47" s="49">
        <v>0</v>
      </c>
      <c r="P47" s="41">
        <v>0</v>
      </c>
      <c r="Q47" s="112" t="s">
        <v>1192</v>
      </c>
      <c r="R47" s="112" t="s">
        <v>1192</v>
      </c>
      <c r="S47" s="112" t="s">
        <v>1192</v>
      </c>
      <c r="T47" s="14" t="s">
        <v>157</v>
      </c>
      <c r="U47" s="76">
        <f t="shared" ref="U47" si="1">+SUM(V47:Y47)</f>
        <v>18000000</v>
      </c>
      <c r="V47" s="84">
        <v>18000000</v>
      </c>
      <c r="W47" s="84"/>
      <c r="X47" s="84"/>
      <c r="Y47" s="84"/>
      <c r="Z47" s="14" t="s">
        <v>981</v>
      </c>
      <c r="AA47" s="14" t="s">
        <v>989</v>
      </c>
      <c r="AB47" s="85">
        <v>45691</v>
      </c>
      <c r="AC47" s="85">
        <v>45989</v>
      </c>
      <c r="AD47" s="14" t="s">
        <v>177</v>
      </c>
      <c r="AE47" s="14" t="s">
        <v>116</v>
      </c>
      <c r="AF47" s="16" t="s">
        <v>143</v>
      </c>
    </row>
    <row r="48" spans="1:32" ht="160" x14ac:dyDescent="0.2">
      <c r="A48" s="306" t="s">
        <v>584</v>
      </c>
      <c r="B48" s="304" t="s">
        <v>585</v>
      </c>
      <c r="C48" s="325" t="s">
        <v>586</v>
      </c>
      <c r="D48" s="42" t="s">
        <v>596</v>
      </c>
      <c r="E48" s="26" t="s">
        <v>588</v>
      </c>
      <c r="F48" s="43" t="s">
        <v>177</v>
      </c>
      <c r="G48" s="42" t="s">
        <v>120</v>
      </c>
      <c r="H48" s="41" t="s">
        <v>1240</v>
      </c>
      <c r="I48" s="42" t="s">
        <v>122</v>
      </c>
      <c r="J48" s="41" t="s">
        <v>589</v>
      </c>
      <c r="K48" s="41" t="s">
        <v>590</v>
      </c>
      <c r="L48" s="42">
        <v>2024</v>
      </c>
      <c r="M48" s="42" t="s">
        <v>126</v>
      </c>
      <c r="N48" s="41" t="s">
        <v>591</v>
      </c>
      <c r="O48" s="41">
        <v>0</v>
      </c>
      <c r="P48" s="54" t="s">
        <v>592</v>
      </c>
      <c r="Q48" s="54" t="s">
        <v>593</v>
      </c>
      <c r="R48" s="54" t="s">
        <v>594</v>
      </c>
      <c r="S48" s="54" t="s">
        <v>595</v>
      </c>
      <c r="T48" s="14" t="s">
        <v>157</v>
      </c>
      <c r="U48" s="76">
        <f t="shared" si="0"/>
        <v>1705000000</v>
      </c>
      <c r="V48" s="84">
        <v>355000000</v>
      </c>
      <c r="W48" s="84">
        <v>400000000</v>
      </c>
      <c r="X48" s="84">
        <v>450000000</v>
      </c>
      <c r="Y48" s="84">
        <v>500000000</v>
      </c>
      <c r="Z48" s="14" t="s">
        <v>983</v>
      </c>
      <c r="AA48" s="14" t="s">
        <v>984</v>
      </c>
      <c r="AB48" s="85">
        <v>45691</v>
      </c>
      <c r="AC48" s="85">
        <v>45989</v>
      </c>
      <c r="AD48" s="14" t="s">
        <v>177</v>
      </c>
      <c r="AE48" s="14" t="s">
        <v>116</v>
      </c>
      <c r="AF48" s="16" t="s">
        <v>143</v>
      </c>
    </row>
    <row r="49" spans="1:32" ht="160" x14ac:dyDescent="0.2">
      <c r="A49" s="347"/>
      <c r="B49" s="305"/>
      <c r="C49" s="326"/>
      <c r="D49" s="42" t="s">
        <v>606</v>
      </c>
      <c r="E49" s="26" t="s">
        <v>597</v>
      </c>
      <c r="F49" s="43" t="s">
        <v>177</v>
      </c>
      <c r="G49" s="42" t="s">
        <v>120</v>
      </c>
      <c r="H49" s="41" t="s">
        <v>1241</v>
      </c>
      <c r="I49" s="42" t="s">
        <v>122</v>
      </c>
      <c r="J49" s="41" t="s">
        <v>598</v>
      </c>
      <c r="K49" s="41" t="s">
        <v>590</v>
      </c>
      <c r="L49" s="42">
        <v>2024</v>
      </c>
      <c r="M49" s="42" t="s">
        <v>126</v>
      </c>
      <c r="N49" s="41" t="s">
        <v>599</v>
      </c>
      <c r="O49" s="41">
        <v>0</v>
      </c>
      <c r="P49" s="54" t="s">
        <v>600</v>
      </c>
      <c r="Q49" s="54" t="s">
        <v>601</v>
      </c>
      <c r="R49" s="54" t="s">
        <v>602</v>
      </c>
      <c r="S49" s="54" t="s">
        <v>603</v>
      </c>
      <c r="T49" s="14" t="s">
        <v>157</v>
      </c>
      <c r="U49" s="76">
        <f t="shared" si="0"/>
        <v>360000000</v>
      </c>
      <c r="V49" s="84">
        <v>60000000</v>
      </c>
      <c r="W49" s="84">
        <v>80000000</v>
      </c>
      <c r="X49" s="84">
        <v>100000000</v>
      </c>
      <c r="Y49" s="84">
        <v>120000000</v>
      </c>
      <c r="Z49" s="14" t="s">
        <v>985</v>
      </c>
      <c r="AA49" s="14" t="s">
        <v>991</v>
      </c>
      <c r="AB49" s="85">
        <v>45691</v>
      </c>
      <c r="AC49" s="85">
        <v>45989</v>
      </c>
      <c r="AD49" s="14" t="s">
        <v>177</v>
      </c>
      <c r="AE49" s="14" t="s">
        <v>116</v>
      </c>
      <c r="AF49" s="16" t="s">
        <v>143</v>
      </c>
    </row>
    <row r="50" spans="1:32" ht="128" x14ac:dyDescent="0.2">
      <c r="A50" s="347"/>
      <c r="B50" s="42" t="s">
        <v>604</v>
      </c>
      <c r="C50" s="45" t="s">
        <v>605</v>
      </c>
      <c r="D50" s="42" t="s">
        <v>614</v>
      </c>
      <c r="E50" s="26" t="s">
        <v>607</v>
      </c>
      <c r="F50" s="43" t="s">
        <v>177</v>
      </c>
      <c r="G50" s="42" t="s">
        <v>120</v>
      </c>
      <c r="H50" s="41" t="s">
        <v>608</v>
      </c>
      <c r="I50" s="42" t="s">
        <v>122</v>
      </c>
      <c r="J50" s="42">
        <v>10</v>
      </c>
      <c r="K50" s="41" t="s">
        <v>609</v>
      </c>
      <c r="L50" s="42">
        <v>2024</v>
      </c>
      <c r="M50" s="42" t="s">
        <v>126</v>
      </c>
      <c r="N50" s="41" t="s">
        <v>610</v>
      </c>
      <c r="O50" s="41">
        <v>0</v>
      </c>
      <c r="P50" s="44" t="s">
        <v>611</v>
      </c>
      <c r="Q50" s="44" t="s">
        <v>611</v>
      </c>
      <c r="R50" s="44" t="s">
        <v>611</v>
      </c>
      <c r="S50" s="44" t="s">
        <v>611</v>
      </c>
      <c r="T50" s="14" t="s">
        <v>157</v>
      </c>
      <c r="U50" s="76">
        <f t="shared" si="0"/>
        <v>512000000</v>
      </c>
      <c r="V50" s="84">
        <v>110000000</v>
      </c>
      <c r="W50" s="84">
        <v>125000000</v>
      </c>
      <c r="X50" s="84">
        <v>135000000</v>
      </c>
      <c r="Y50" s="84">
        <v>142000000</v>
      </c>
      <c r="Z50" s="14" t="s">
        <v>986</v>
      </c>
      <c r="AA50" s="14" t="s">
        <v>992</v>
      </c>
      <c r="AB50" s="85">
        <v>45691</v>
      </c>
      <c r="AC50" s="85">
        <v>45989</v>
      </c>
      <c r="AD50" s="14" t="s">
        <v>177</v>
      </c>
      <c r="AE50" s="14" t="s">
        <v>116</v>
      </c>
      <c r="AF50" s="16" t="s">
        <v>143</v>
      </c>
    </row>
    <row r="51" spans="1:32" ht="409.6" x14ac:dyDescent="0.2">
      <c r="A51" s="347"/>
      <c r="B51" s="304" t="s">
        <v>612</v>
      </c>
      <c r="C51" s="349" t="s">
        <v>613</v>
      </c>
      <c r="D51" s="42" t="s">
        <v>621</v>
      </c>
      <c r="E51" s="26" t="s">
        <v>615</v>
      </c>
      <c r="F51" s="43" t="s">
        <v>189</v>
      </c>
      <c r="G51" s="42" t="s">
        <v>120</v>
      </c>
      <c r="H51" s="59" t="s">
        <v>875</v>
      </c>
      <c r="I51" s="42" t="s">
        <v>122</v>
      </c>
      <c r="J51" s="42">
        <v>7</v>
      </c>
      <c r="K51" s="41" t="s">
        <v>616</v>
      </c>
      <c r="L51" s="42">
        <v>2024</v>
      </c>
      <c r="M51" s="42" t="s">
        <v>126</v>
      </c>
      <c r="N51" s="41" t="s">
        <v>617</v>
      </c>
      <c r="O51" s="41">
        <v>0</v>
      </c>
      <c r="P51" s="41">
        <v>0</v>
      </c>
      <c r="Q51" s="41" t="s">
        <v>618</v>
      </c>
      <c r="R51" s="41">
        <v>0</v>
      </c>
      <c r="S51" s="41">
        <v>0</v>
      </c>
      <c r="T51" s="10"/>
      <c r="U51" s="69"/>
      <c r="V51" s="69"/>
      <c r="W51" s="69"/>
      <c r="X51" s="69"/>
      <c r="Y51" s="69"/>
      <c r="Z51" s="95" t="s">
        <v>1088</v>
      </c>
      <c r="AA51" s="95" t="s">
        <v>1084</v>
      </c>
      <c r="AB51" s="85">
        <v>45691</v>
      </c>
      <c r="AC51" s="85">
        <v>45989</v>
      </c>
      <c r="AD51" s="14" t="s">
        <v>189</v>
      </c>
      <c r="AE51" s="14" t="s">
        <v>116</v>
      </c>
      <c r="AF51" s="13" t="s">
        <v>143</v>
      </c>
    </row>
    <row r="52" spans="1:32" ht="96" x14ac:dyDescent="0.2">
      <c r="A52" s="347"/>
      <c r="B52" s="305"/>
      <c r="C52" s="350"/>
      <c r="D52" s="42" t="s">
        <v>621</v>
      </c>
      <c r="E52" s="26"/>
      <c r="F52" s="43"/>
      <c r="G52" s="42"/>
      <c r="H52" s="59"/>
      <c r="I52" s="42"/>
      <c r="J52" s="42"/>
      <c r="K52" s="41"/>
      <c r="L52" s="42"/>
      <c r="M52" s="42"/>
      <c r="N52" s="41"/>
      <c r="O52" s="41"/>
      <c r="P52" s="41"/>
      <c r="Q52" s="41"/>
      <c r="R52" s="41"/>
      <c r="S52" s="41"/>
      <c r="T52" s="14" t="s">
        <v>155</v>
      </c>
      <c r="U52" s="109">
        <v>2852507.5</v>
      </c>
      <c r="V52" s="110">
        <v>595000</v>
      </c>
      <c r="W52" s="110">
        <v>666400</v>
      </c>
      <c r="X52" s="110">
        <v>747701</v>
      </c>
      <c r="Y52" s="110">
        <v>843406.5</v>
      </c>
      <c r="Z52" s="14" t="s">
        <v>1177</v>
      </c>
      <c r="AA52" s="14" t="s">
        <v>1178</v>
      </c>
      <c r="AB52" s="77">
        <v>45677</v>
      </c>
      <c r="AC52" s="77">
        <v>45989</v>
      </c>
      <c r="AD52" s="14" t="s">
        <v>169</v>
      </c>
      <c r="AE52" s="14" t="s">
        <v>116</v>
      </c>
      <c r="AF52" s="13" t="s">
        <v>143</v>
      </c>
    </row>
    <row r="53" spans="1:32" ht="176" x14ac:dyDescent="0.2">
      <c r="A53" s="347"/>
      <c r="B53" s="304" t="s">
        <v>619</v>
      </c>
      <c r="C53" s="306" t="s">
        <v>620</v>
      </c>
      <c r="D53" s="42" t="s">
        <v>629</v>
      </c>
      <c r="E53" s="78" t="s">
        <v>622</v>
      </c>
      <c r="F53" s="43" t="s">
        <v>189</v>
      </c>
      <c r="G53" s="42" t="s">
        <v>120</v>
      </c>
      <c r="H53" s="41" t="s">
        <v>623</v>
      </c>
      <c r="I53" s="42" t="s">
        <v>122</v>
      </c>
      <c r="J53" s="42">
        <v>0</v>
      </c>
      <c r="K53" s="41" t="s">
        <v>624</v>
      </c>
      <c r="L53" s="42"/>
      <c r="M53" s="42"/>
      <c r="N53" s="41" t="s">
        <v>625</v>
      </c>
      <c r="O53" s="41">
        <v>0</v>
      </c>
      <c r="P53" s="41">
        <v>0</v>
      </c>
      <c r="Q53" s="41" t="s">
        <v>626</v>
      </c>
      <c r="R53" s="41">
        <v>0</v>
      </c>
      <c r="S53" s="41">
        <v>0</v>
      </c>
      <c r="T53" s="10"/>
      <c r="U53" s="69"/>
      <c r="V53" s="69"/>
      <c r="W53" s="69"/>
      <c r="X53" s="69"/>
      <c r="Y53" s="69"/>
      <c r="Z53" s="95" t="s">
        <v>1089</v>
      </c>
      <c r="AA53" s="95" t="s">
        <v>1084</v>
      </c>
      <c r="AB53" s="85">
        <v>45691</v>
      </c>
      <c r="AC53" s="85">
        <v>45989</v>
      </c>
      <c r="AD53" s="14" t="s">
        <v>189</v>
      </c>
      <c r="AE53" s="14" t="s">
        <v>116</v>
      </c>
      <c r="AF53" s="13" t="s">
        <v>143</v>
      </c>
    </row>
    <row r="54" spans="1:32" ht="48" x14ac:dyDescent="0.2">
      <c r="A54" s="347"/>
      <c r="B54" s="305"/>
      <c r="C54" s="307"/>
      <c r="D54" s="42" t="s">
        <v>629</v>
      </c>
      <c r="E54" s="78"/>
      <c r="F54" s="43"/>
      <c r="G54" s="42"/>
      <c r="H54" s="41"/>
      <c r="I54" s="42"/>
      <c r="J54" s="42"/>
      <c r="K54" s="41"/>
      <c r="L54" s="42"/>
      <c r="M54" s="42"/>
      <c r="N54" s="41"/>
      <c r="O54" s="41"/>
      <c r="P54" s="41"/>
      <c r="Q54" s="41"/>
      <c r="R54" s="41"/>
      <c r="S54" s="41"/>
      <c r="T54" s="10"/>
      <c r="U54" s="69"/>
      <c r="V54" s="69"/>
      <c r="W54" s="69"/>
      <c r="X54" s="69"/>
      <c r="Y54" s="69"/>
      <c r="Z54" s="14" t="s">
        <v>1218</v>
      </c>
      <c r="AA54" s="14" t="s">
        <v>1219</v>
      </c>
      <c r="AB54" s="85">
        <v>45691</v>
      </c>
      <c r="AC54" s="85">
        <v>45989</v>
      </c>
      <c r="AD54" s="14" t="s">
        <v>168</v>
      </c>
      <c r="AE54" s="14" t="s">
        <v>116</v>
      </c>
      <c r="AF54" s="13" t="s">
        <v>143</v>
      </c>
    </row>
    <row r="55" spans="1:32" ht="64" x14ac:dyDescent="0.2">
      <c r="A55" s="307"/>
      <c r="B55" s="42" t="s">
        <v>627</v>
      </c>
      <c r="C55" s="26" t="s">
        <v>628</v>
      </c>
      <c r="D55" s="42" t="s">
        <v>637</v>
      </c>
      <c r="E55" s="26" t="s">
        <v>630</v>
      </c>
      <c r="F55" s="43" t="s">
        <v>177</v>
      </c>
      <c r="G55" s="42" t="s">
        <v>120</v>
      </c>
      <c r="H55" s="41" t="s">
        <v>631</v>
      </c>
      <c r="I55" s="42" t="s">
        <v>122</v>
      </c>
      <c r="J55" s="42">
        <v>0</v>
      </c>
      <c r="K55" s="42"/>
      <c r="L55" s="42"/>
      <c r="M55" s="42"/>
      <c r="N55" s="41" t="s">
        <v>632</v>
      </c>
      <c r="O55" s="41">
        <v>0</v>
      </c>
      <c r="P55" s="41" t="s">
        <v>633</v>
      </c>
      <c r="Q55" s="41" t="s">
        <v>633</v>
      </c>
      <c r="R55" s="41" t="s">
        <v>633</v>
      </c>
      <c r="S55" s="41" t="s">
        <v>633</v>
      </c>
      <c r="T55" s="14" t="s">
        <v>144</v>
      </c>
      <c r="U55" s="76">
        <f>+SUM(V55:Y55)</f>
        <v>135425000000</v>
      </c>
      <c r="V55" s="120">
        <v>125000000</v>
      </c>
      <c r="W55" s="120">
        <v>135000000000</v>
      </c>
      <c r="X55" s="120">
        <v>145000000</v>
      </c>
      <c r="Y55" s="120">
        <v>155000000</v>
      </c>
      <c r="Z55" s="14" t="s">
        <v>987</v>
      </c>
      <c r="AA55" s="14" t="s">
        <v>988</v>
      </c>
      <c r="AB55" s="85">
        <v>45691</v>
      </c>
      <c r="AC55" s="85">
        <v>45989</v>
      </c>
      <c r="AD55" s="14" t="s">
        <v>177</v>
      </c>
      <c r="AE55" s="14" t="s">
        <v>116</v>
      </c>
      <c r="AF55" s="16" t="s">
        <v>143</v>
      </c>
    </row>
    <row r="56" spans="1:32" ht="144" x14ac:dyDescent="0.2">
      <c r="A56" s="327" t="s">
        <v>634</v>
      </c>
      <c r="B56" s="304" t="s">
        <v>635</v>
      </c>
      <c r="C56" s="325" t="s">
        <v>636</v>
      </c>
      <c r="D56" s="42" t="s">
        <v>638</v>
      </c>
      <c r="E56" s="26" t="s">
        <v>883</v>
      </c>
      <c r="F56" s="43" t="s">
        <v>167</v>
      </c>
      <c r="G56" s="42" t="s">
        <v>120</v>
      </c>
      <c r="H56" s="41" t="s">
        <v>889</v>
      </c>
      <c r="I56" s="42" t="s">
        <v>122</v>
      </c>
      <c r="J56" s="42">
        <v>0</v>
      </c>
      <c r="K56" s="42"/>
      <c r="L56" s="42"/>
      <c r="M56" s="42"/>
      <c r="N56" s="75" t="s">
        <v>884</v>
      </c>
      <c r="O56" s="75">
        <v>0</v>
      </c>
      <c r="P56" s="75" t="s">
        <v>885</v>
      </c>
      <c r="Q56" s="75" t="s">
        <v>886</v>
      </c>
      <c r="R56" s="75" t="s">
        <v>887</v>
      </c>
      <c r="S56" s="41" t="s">
        <v>888</v>
      </c>
      <c r="T56" s="14" t="s">
        <v>158</v>
      </c>
      <c r="U56" s="76">
        <v>480000000</v>
      </c>
      <c r="V56" s="76">
        <v>100000000</v>
      </c>
      <c r="W56" s="76">
        <v>115000000</v>
      </c>
      <c r="X56" s="76">
        <v>125000000</v>
      </c>
      <c r="Y56" s="76">
        <v>140000000</v>
      </c>
      <c r="Z56" s="14" t="s">
        <v>890</v>
      </c>
      <c r="AA56" s="14" t="s">
        <v>891</v>
      </c>
      <c r="AB56" s="77">
        <v>45325</v>
      </c>
      <c r="AC56" s="77">
        <v>45989</v>
      </c>
      <c r="AD56" s="14" t="s">
        <v>167</v>
      </c>
      <c r="AE56" s="14" t="s">
        <v>116</v>
      </c>
      <c r="AF56" s="13" t="s">
        <v>143</v>
      </c>
    </row>
    <row r="57" spans="1:32" ht="64" x14ac:dyDescent="0.2">
      <c r="A57" s="327"/>
      <c r="B57" s="329"/>
      <c r="C57" s="330"/>
      <c r="D57" s="42" t="s">
        <v>638</v>
      </c>
      <c r="E57" s="26"/>
      <c r="F57" s="43"/>
      <c r="G57" s="42"/>
      <c r="H57" s="41"/>
      <c r="I57" s="42"/>
      <c r="J57" s="42"/>
      <c r="K57" s="42"/>
      <c r="L57" s="42"/>
      <c r="M57" s="42"/>
      <c r="N57" s="75"/>
      <c r="O57" s="75"/>
      <c r="P57" s="75"/>
      <c r="Q57" s="75"/>
      <c r="R57" s="75"/>
      <c r="S57" s="41"/>
      <c r="T57" s="14"/>
      <c r="U57" s="76"/>
      <c r="V57" s="76"/>
      <c r="W57" s="76"/>
      <c r="X57" s="76"/>
      <c r="Y57" s="76"/>
      <c r="Z57" s="14" t="s">
        <v>892</v>
      </c>
      <c r="AA57" s="14" t="s">
        <v>906</v>
      </c>
      <c r="AB57" s="77">
        <v>45325</v>
      </c>
      <c r="AC57" s="77">
        <v>45989</v>
      </c>
      <c r="AD57" s="14" t="s">
        <v>167</v>
      </c>
      <c r="AE57" s="14" t="s">
        <v>116</v>
      </c>
      <c r="AF57" s="13" t="s">
        <v>143</v>
      </c>
    </row>
    <row r="58" spans="1:32" ht="112" x14ac:dyDescent="0.2">
      <c r="A58" s="327"/>
      <c r="B58" s="329"/>
      <c r="C58" s="330"/>
      <c r="D58" s="42" t="s">
        <v>639</v>
      </c>
      <c r="E58" s="78" t="s">
        <v>893</v>
      </c>
      <c r="F58" s="43" t="s">
        <v>167</v>
      </c>
      <c r="G58" s="42" t="s">
        <v>120</v>
      </c>
      <c r="H58" s="75" t="s">
        <v>894</v>
      </c>
      <c r="I58" s="42" t="s">
        <v>122</v>
      </c>
      <c r="J58" s="42">
        <v>0</v>
      </c>
      <c r="K58" s="42"/>
      <c r="L58" s="42"/>
      <c r="M58" s="42"/>
      <c r="N58" s="75" t="s">
        <v>895</v>
      </c>
      <c r="O58" s="75">
        <v>0</v>
      </c>
      <c r="P58" s="75">
        <v>0</v>
      </c>
      <c r="Q58" s="75">
        <v>0</v>
      </c>
      <c r="R58" s="75" t="s">
        <v>896</v>
      </c>
      <c r="S58" s="75" t="s">
        <v>897</v>
      </c>
      <c r="T58" s="14" t="s">
        <v>158</v>
      </c>
      <c r="U58" s="76">
        <v>50000000</v>
      </c>
      <c r="V58" s="76">
        <v>10000000</v>
      </c>
      <c r="W58" s="76">
        <v>20000000</v>
      </c>
      <c r="X58" s="76">
        <v>10000000</v>
      </c>
      <c r="Y58" s="76">
        <v>10000000</v>
      </c>
      <c r="Z58" s="14" t="s">
        <v>898</v>
      </c>
      <c r="AA58" s="14" t="s">
        <v>899</v>
      </c>
      <c r="AB58" s="77">
        <v>45325</v>
      </c>
      <c r="AC58" s="77">
        <v>45989</v>
      </c>
      <c r="AD58" s="14" t="s">
        <v>167</v>
      </c>
      <c r="AE58" s="14" t="s">
        <v>116</v>
      </c>
      <c r="AF58" s="13" t="s">
        <v>143</v>
      </c>
    </row>
    <row r="59" spans="1:32" ht="112" x14ac:dyDescent="0.2">
      <c r="A59" s="327"/>
      <c r="B59" s="329"/>
      <c r="C59" s="330"/>
      <c r="D59" s="42" t="s">
        <v>640</v>
      </c>
      <c r="E59" s="78" t="s">
        <v>900</v>
      </c>
      <c r="F59" s="43" t="s">
        <v>167</v>
      </c>
      <c r="G59" s="42" t="s">
        <v>120</v>
      </c>
      <c r="H59" s="75" t="s">
        <v>901</v>
      </c>
      <c r="I59" s="42" t="s">
        <v>122</v>
      </c>
      <c r="J59" s="42">
        <v>0</v>
      </c>
      <c r="K59" s="42"/>
      <c r="L59" s="42"/>
      <c r="M59" s="42"/>
      <c r="N59" s="75" t="s">
        <v>902</v>
      </c>
      <c r="O59" s="41">
        <v>0</v>
      </c>
      <c r="P59" s="41">
        <v>0</v>
      </c>
      <c r="Q59" s="75" t="s">
        <v>903</v>
      </c>
      <c r="R59" s="75" t="s">
        <v>904</v>
      </c>
      <c r="S59" s="75">
        <v>0</v>
      </c>
      <c r="T59" s="14" t="s">
        <v>158</v>
      </c>
      <c r="U59" s="76">
        <v>10000000</v>
      </c>
      <c r="V59" s="76">
        <v>5000000</v>
      </c>
      <c r="W59" s="76">
        <v>5000000</v>
      </c>
      <c r="X59" s="76">
        <v>0</v>
      </c>
      <c r="Y59" s="76">
        <v>0</v>
      </c>
      <c r="Z59" s="75" t="s">
        <v>905</v>
      </c>
      <c r="AA59" s="14" t="s">
        <v>911</v>
      </c>
      <c r="AB59" s="77">
        <v>45325</v>
      </c>
      <c r="AC59" s="77">
        <v>45989</v>
      </c>
      <c r="AD59" s="14" t="s">
        <v>167</v>
      </c>
      <c r="AE59" s="14" t="s">
        <v>116</v>
      </c>
      <c r="AF59" s="13" t="s">
        <v>143</v>
      </c>
    </row>
    <row r="60" spans="1:32" ht="96" x14ac:dyDescent="0.2">
      <c r="A60" s="327"/>
      <c r="B60" s="305"/>
      <c r="C60" s="326"/>
      <c r="D60" s="42" t="s">
        <v>646</v>
      </c>
      <c r="E60" s="78" t="s">
        <v>907</v>
      </c>
      <c r="F60" s="43" t="s">
        <v>167</v>
      </c>
      <c r="G60" s="42" t="s">
        <v>120</v>
      </c>
      <c r="H60" s="41" t="s">
        <v>641</v>
      </c>
      <c r="I60" s="42" t="s">
        <v>122</v>
      </c>
      <c r="J60" s="41" t="s">
        <v>642</v>
      </c>
      <c r="K60" s="41" t="s">
        <v>643</v>
      </c>
      <c r="L60" s="42">
        <v>2024</v>
      </c>
      <c r="M60" s="42" t="s">
        <v>126</v>
      </c>
      <c r="N60" s="75" t="s">
        <v>807</v>
      </c>
      <c r="O60" s="41">
        <v>0</v>
      </c>
      <c r="P60" s="75" t="s">
        <v>908</v>
      </c>
      <c r="Q60" s="75" t="s">
        <v>908</v>
      </c>
      <c r="R60" s="75" t="s">
        <v>908</v>
      </c>
      <c r="S60" s="75" t="s">
        <v>908</v>
      </c>
      <c r="T60" s="14" t="s">
        <v>158</v>
      </c>
      <c r="U60" s="76">
        <v>600000000</v>
      </c>
      <c r="V60" s="76">
        <v>140000000</v>
      </c>
      <c r="W60" s="76">
        <v>145000000</v>
      </c>
      <c r="X60" s="76">
        <v>155000000</v>
      </c>
      <c r="Y60" s="76">
        <v>160000000</v>
      </c>
      <c r="Z60" s="75" t="s">
        <v>909</v>
      </c>
      <c r="AA60" s="14" t="s">
        <v>910</v>
      </c>
      <c r="AB60" s="77">
        <v>45325</v>
      </c>
      <c r="AC60" s="77">
        <v>45989</v>
      </c>
      <c r="AD60" s="14" t="s">
        <v>167</v>
      </c>
      <c r="AE60" s="14" t="s">
        <v>116</v>
      </c>
      <c r="AF60" s="13" t="s">
        <v>143</v>
      </c>
    </row>
    <row r="61" spans="1:32" ht="165" customHeight="1" x14ac:dyDescent="0.2">
      <c r="A61" s="327"/>
      <c r="B61" s="304" t="s">
        <v>644</v>
      </c>
      <c r="C61" s="325" t="s">
        <v>645</v>
      </c>
      <c r="D61" s="42" t="s">
        <v>651</v>
      </c>
      <c r="E61" s="79" t="s">
        <v>647</v>
      </c>
      <c r="F61" s="43" t="s">
        <v>182</v>
      </c>
      <c r="G61" s="42" t="s">
        <v>120</v>
      </c>
      <c r="H61" s="43" t="s">
        <v>647</v>
      </c>
      <c r="I61" s="42" t="s">
        <v>122</v>
      </c>
      <c r="J61" s="42">
        <v>0</v>
      </c>
      <c r="K61" s="41"/>
      <c r="L61" s="42"/>
      <c r="M61" s="42"/>
      <c r="N61" s="47">
        <v>1</v>
      </c>
      <c r="O61" s="41">
        <v>0</v>
      </c>
      <c r="P61" s="41">
        <v>0</v>
      </c>
      <c r="Q61" s="41">
        <v>0</v>
      </c>
      <c r="R61" s="41" t="s">
        <v>882</v>
      </c>
      <c r="S61" s="41">
        <v>0</v>
      </c>
      <c r="T61" s="14" t="s">
        <v>158</v>
      </c>
      <c r="U61" s="76">
        <v>72000000</v>
      </c>
      <c r="V61" s="76">
        <v>36000000</v>
      </c>
      <c r="W61" s="76">
        <v>36000000</v>
      </c>
      <c r="X61" s="69"/>
      <c r="Y61" s="69"/>
      <c r="Z61" s="14" t="s">
        <v>913</v>
      </c>
      <c r="AA61" s="14" t="s">
        <v>912</v>
      </c>
      <c r="AB61" s="77">
        <v>45325</v>
      </c>
      <c r="AC61" s="77">
        <v>45989</v>
      </c>
      <c r="AD61" s="14" t="s">
        <v>167</v>
      </c>
      <c r="AE61" s="14" t="s">
        <v>116</v>
      </c>
      <c r="AF61" s="13" t="s">
        <v>143</v>
      </c>
    </row>
    <row r="62" spans="1:32" ht="64" x14ac:dyDescent="0.2">
      <c r="A62" s="41"/>
      <c r="B62" s="329"/>
      <c r="C62" s="330"/>
      <c r="D62" s="42" t="s">
        <v>651</v>
      </c>
      <c r="E62" s="79"/>
      <c r="F62" s="43"/>
      <c r="G62" s="42"/>
      <c r="H62" s="43"/>
      <c r="I62" s="42"/>
      <c r="J62" s="42"/>
      <c r="K62" s="41"/>
      <c r="L62" s="42"/>
      <c r="M62" s="42"/>
      <c r="N62" s="47"/>
      <c r="O62" s="41"/>
      <c r="P62" s="41"/>
      <c r="Q62" s="41"/>
      <c r="R62" s="41"/>
      <c r="S62" s="41"/>
      <c r="T62" s="14"/>
      <c r="U62" s="76"/>
      <c r="V62" s="76"/>
      <c r="W62" s="76"/>
      <c r="X62" s="69"/>
      <c r="Y62" s="69"/>
      <c r="Z62" s="14" t="s">
        <v>1155</v>
      </c>
      <c r="AA62" s="14" t="s">
        <v>1154</v>
      </c>
      <c r="AB62" s="77">
        <v>45691</v>
      </c>
      <c r="AC62" s="77">
        <v>45869</v>
      </c>
      <c r="AD62" s="14" t="s">
        <v>167</v>
      </c>
      <c r="AE62" s="14" t="s">
        <v>116</v>
      </c>
      <c r="AF62" s="13" t="s">
        <v>143</v>
      </c>
    </row>
    <row r="63" spans="1:32" ht="96" x14ac:dyDescent="0.2">
      <c r="A63" s="41"/>
      <c r="B63" s="305"/>
      <c r="C63" s="326"/>
      <c r="D63" s="42" t="s">
        <v>651</v>
      </c>
      <c r="E63" s="79"/>
      <c r="F63" s="43"/>
      <c r="G63" s="42"/>
      <c r="H63" s="43"/>
      <c r="I63" s="42"/>
      <c r="J63" s="42"/>
      <c r="K63" s="41"/>
      <c r="L63" s="42"/>
      <c r="M63" s="42"/>
      <c r="N63" s="47"/>
      <c r="O63" s="41"/>
      <c r="P63" s="41"/>
      <c r="Q63" s="41"/>
      <c r="R63" s="41"/>
      <c r="S63" s="41"/>
      <c r="T63" s="14"/>
      <c r="U63" s="76"/>
      <c r="V63" s="76"/>
      <c r="W63" s="76"/>
      <c r="X63" s="69"/>
      <c r="Y63" s="69"/>
      <c r="Z63" s="14" t="s">
        <v>1156</v>
      </c>
      <c r="AA63" s="14" t="s">
        <v>1157</v>
      </c>
      <c r="AB63" s="77">
        <v>45869</v>
      </c>
      <c r="AC63" s="77">
        <v>45989</v>
      </c>
      <c r="AD63" s="14" t="s">
        <v>182</v>
      </c>
      <c r="AE63" s="14" t="s">
        <v>116</v>
      </c>
      <c r="AF63" s="13" t="s">
        <v>143</v>
      </c>
    </row>
    <row r="64" spans="1:32" ht="160" x14ac:dyDescent="0.2">
      <c r="A64" s="327" t="s">
        <v>648</v>
      </c>
      <c r="B64" s="42" t="s">
        <v>649</v>
      </c>
      <c r="C64" s="26" t="s">
        <v>650</v>
      </c>
      <c r="D64" s="42" t="s">
        <v>657</v>
      </c>
      <c r="E64" s="26" t="s">
        <v>652</v>
      </c>
      <c r="F64" s="43" t="s">
        <v>185</v>
      </c>
      <c r="G64" s="42" t="s">
        <v>120</v>
      </c>
      <c r="H64" s="41" t="s">
        <v>653</v>
      </c>
      <c r="I64" s="42" t="s">
        <v>122</v>
      </c>
      <c r="J64" s="42">
        <v>0</v>
      </c>
      <c r="K64" s="42"/>
      <c r="L64" s="42"/>
      <c r="M64" s="42"/>
      <c r="N64" s="47">
        <v>1</v>
      </c>
      <c r="O64" s="41">
        <v>0</v>
      </c>
      <c r="P64" s="41">
        <v>0</v>
      </c>
      <c r="Q64" s="41" t="s">
        <v>654</v>
      </c>
      <c r="R64" s="41">
        <v>0</v>
      </c>
      <c r="S64" s="41">
        <v>0</v>
      </c>
      <c r="T64" s="14" t="s">
        <v>153</v>
      </c>
      <c r="U64" s="76">
        <v>146000000</v>
      </c>
      <c r="V64" s="76"/>
      <c r="W64" s="76"/>
      <c r="X64" s="76">
        <v>76000000</v>
      </c>
      <c r="Y64" s="76">
        <v>70000000</v>
      </c>
      <c r="Z64" s="14" t="s">
        <v>949</v>
      </c>
      <c r="AA64" s="14" t="s">
        <v>948</v>
      </c>
      <c r="AB64" s="77">
        <v>45691</v>
      </c>
      <c r="AC64" s="77">
        <v>46719</v>
      </c>
      <c r="AD64" s="26" t="s">
        <v>185</v>
      </c>
      <c r="AE64" s="14" t="s">
        <v>111</v>
      </c>
      <c r="AF64" s="16" t="s">
        <v>142</v>
      </c>
    </row>
    <row r="65" spans="1:32" ht="160" x14ac:dyDescent="0.2">
      <c r="A65" s="327"/>
      <c r="B65" s="42" t="s">
        <v>655</v>
      </c>
      <c r="C65" s="26" t="s">
        <v>656</v>
      </c>
      <c r="D65" s="42" t="s">
        <v>664</v>
      </c>
      <c r="E65" s="43" t="s">
        <v>658</v>
      </c>
      <c r="F65" s="43" t="s">
        <v>185</v>
      </c>
      <c r="G65" s="42" t="s">
        <v>120</v>
      </c>
      <c r="H65" s="41" t="s">
        <v>659</v>
      </c>
      <c r="I65" s="42" t="s">
        <v>122</v>
      </c>
      <c r="J65" s="42">
        <v>0</v>
      </c>
      <c r="K65" s="42"/>
      <c r="L65" s="42"/>
      <c r="M65" s="42"/>
      <c r="N65" s="47">
        <v>1</v>
      </c>
      <c r="O65" s="41">
        <v>0</v>
      </c>
      <c r="P65" s="41" t="s">
        <v>660</v>
      </c>
      <c r="Q65" s="41">
        <v>0</v>
      </c>
      <c r="R65" s="41">
        <v>0</v>
      </c>
      <c r="S65" s="41">
        <v>0</v>
      </c>
      <c r="T65" s="14" t="s">
        <v>153</v>
      </c>
      <c r="U65" s="76">
        <v>273000000</v>
      </c>
      <c r="V65" s="76">
        <v>87000000</v>
      </c>
      <c r="W65" s="76">
        <v>62000000</v>
      </c>
      <c r="X65" s="76">
        <v>62000000</v>
      </c>
      <c r="Y65" s="76">
        <v>62000000</v>
      </c>
      <c r="Z65" s="14" t="s">
        <v>950</v>
      </c>
      <c r="AA65" s="14" t="s">
        <v>951</v>
      </c>
      <c r="AB65" s="77">
        <v>45691</v>
      </c>
      <c r="AC65" s="77">
        <v>45989</v>
      </c>
      <c r="AD65" s="26" t="s">
        <v>185</v>
      </c>
      <c r="AE65" s="14" t="s">
        <v>111</v>
      </c>
      <c r="AF65" s="16" t="s">
        <v>142</v>
      </c>
    </row>
    <row r="66" spans="1:32" x14ac:dyDescent="0.2">
      <c r="A66" s="1"/>
      <c r="B66" s="2"/>
      <c r="C66" s="2"/>
      <c r="D66" s="2"/>
      <c r="E66" s="2"/>
      <c r="F66" s="2"/>
      <c r="G66" s="2"/>
      <c r="H66" s="2"/>
      <c r="I66" s="2"/>
      <c r="J66" s="2"/>
      <c r="K66" s="3"/>
      <c r="L66" s="3"/>
      <c r="M66" s="1"/>
      <c r="N66" s="1"/>
      <c r="O66" s="1"/>
      <c r="P66" s="4"/>
      <c r="Q66" s="4"/>
      <c r="R66" s="4"/>
      <c r="S66" s="4"/>
      <c r="T66" s="5"/>
      <c r="U66" s="5"/>
      <c r="V66" s="5"/>
      <c r="W66" s="5"/>
      <c r="X66" s="5"/>
      <c r="Y66" s="5"/>
      <c r="Z66" s="5"/>
      <c r="AA66" s="5"/>
      <c r="AB66" s="5"/>
      <c r="AC66" s="5"/>
      <c r="AD66" s="5"/>
      <c r="AE66" s="5"/>
      <c r="AF66" s="2"/>
    </row>
    <row r="67" spans="1:32" x14ac:dyDescent="0.2">
      <c r="A67" s="1"/>
      <c r="B67" s="2"/>
      <c r="C67" s="2"/>
      <c r="D67" s="2"/>
      <c r="E67" s="2"/>
      <c r="F67" s="2"/>
      <c r="G67" s="2"/>
      <c r="H67" s="2"/>
      <c r="I67" s="2"/>
      <c r="J67" s="2"/>
      <c r="K67" s="3"/>
      <c r="L67" s="3"/>
      <c r="M67" s="1"/>
      <c r="N67" s="1"/>
      <c r="O67" s="1"/>
      <c r="P67" s="4"/>
      <c r="Q67" s="4"/>
      <c r="R67" s="4"/>
      <c r="S67" s="4"/>
      <c r="T67" s="5"/>
      <c r="U67" s="5"/>
      <c r="V67" s="5"/>
      <c r="W67" s="5"/>
      <c r="X67" s="5"/>
      <c r="Y67" s="5"/>
      <c r="Z67" s="5"/>
      <c r="AA67" s="5"/>
      <c r="AB67" s="5"/>
      <c r="AC67" s="5"/>
      <c r="AD67" s="5"/>
      <c r="AE67" s="5"/>
      <c r="AF67" s="2"/>
    </row>
    <row r="68" spans="1:32" x14ac:dyDescent="0.2">
      <c r="A68" s="324" t="s">
        <v>2</v>
      </c>
      <c r="B68" s="322"/>
      <c r="C68" s="322"/>
      <c r="D68" s="322"/>
      <c r="E68" s="322"/>
      <c r="F68" s="322"/>
      <c r="G68" s="322"/>
      <c r="H68" s="322"/>
      <c r="I68" s="322"/>
      <c r="J68" s="323"/>
      <c r="K68" s="319" t="s">
        <v>11</v>
      </c>
      <c r="L68" s="319"/>
      <c r="M68" s="319"/>
      <c r="N68" s="319"/>
      <c r="O68" s="319"/>
      <c r="P68" s="319"/>
      <c r="Q68" s="319"/>
      <c r="R68" s="319"/>
      <c r="S68" s="319"/>
      <c r="T68" s="319"/>
      <c r="U68" s="319"/>
      <c r="V68" s="313" t="s">
        <v>3</v>
      </c>
      <c r="W68" s="314"/>
      <c r="X68" s="314"/>
      <c r="Y68" s="314"/>
      <c r="Z68" s="314"/>
      <c r="AA68" s="314"/>
      <c r="AB68" s="314"/>
      <c r="AC68" s="314"/>
      <c r="AD68" s="314"/>
      <c r="AE68" s="314"/>
      <c r="AF68" s="315"/>
    </row>
    <row r="69" spans="1:32" x14ac:dyDescent="0.2">
      <c r="A69" s="321" t="s">
        <v>4</v>
      </c>
      <c r="B69" s="322"/>
      <c r="C69" s="322"/>
      <c r="D69" s="322"/>
      <c r="E69" s="322"/>
      <c r="F69" s="322"/>
      <c r="G69" s="322"/>
      <c r="H69" s="322"/>
      <c r="I69" s="322"/>
      <c r="J69" s="323"/>
      <c r="K69" s="320" t="s">
        <v>12</v>
      </c>
      <c r="L69" s="320"/>
      <c r="M69" s="320"/>
      <c r="N69" s="320"/>
      <c r="O69" s="320"/>
      <c r="P69" s="320"/>
      <c r="Q69" s="320"/>
      <c r="R69" s="320"/>
      <c r="S69" s="320"/>
      <c r="T69" s="320"/>
      <c r="U69" s="320"/>
      <c r="V69" s="316" t="s">
        <v>5</v>
      </c>
      <c r="W69" s="317"/>
      <c r="X69" s="317"/>
      <c r="Y69" s="317"/>
      <c r="Z69" s="317"/>
      <c r="AA69" s="317"/>
      <c r="AB69" s="317"/>
      <c r="AC69" s="317"/>
      <c r="AD69" s="317"/>
      <c r="AE69" s="317"/>
      <c r="AF69" s="318"/>
    </row>
    <row r="70" spans="1:32" x14ac:dyDescent="0.2">
      <c r="A70" s="321" t="s">
        <v>10</v>
      </c>
      <c r="B70" s="322"/>
      <c r="C70" s="322"/>
      <c r="D70" s="322"/>
      <c r="E70" s="322"/>
      <c r="F70" s="322"/>
      <c r="G70" s="322"/>
      <c r="H70" s="322"/>
      <c r="I70" s="322"/>
      <c r="J70" s="323"/>
      <c r="K70" s="320" t="s">
        <v>10</v>
      </c>
      <c r="L70" s="320"/>
      <c r="M70" s="320"/>
      <c r="N70" s="320"/>
      <c r="O70" s="320"/>
      <c r="P70" s="320"/>
      <c r="Q70" s="320"/>
      <c r="R70" s="320"/>
      <c r="S70" s="320"/>
      <c r="T70" s="320"/>
      <c r="U70" s="320"/>
      <c r="V70" s="316" t="s">
        <v>10</v>
      </c>
      <c r="W70" s="317"/>
      <c r="X70" s="317"/>
      <c r="Y70" s="317"/>
      <c r="Z70" s="317"/>
      <c r="AA70" s="317"/>
      <c r="AB70" s="317"/>
      <c r="AC70" s="317"/>
      <c r="AD70" s="317"/>
      <c r="AE70" s="317"/>
      <c r="AF70" s="318"/>
    </row>
    <row r="71" spans="1:32" x14ac:dyDescent="0.2">
      <c r="A71" s="312" t="s">
        <v>6</v>
      </c>
      <c r="B71" s="312"/>
      <c r="C71" s="312"/>
      <c r="D71" s="312"/>
      <c r="E71" s="312"/>
      <c r="F71" s="312"/>
      <c r="G71" s="312"/>
      <c r="H71" s="312"/>
      <c r="I71" s="312"/>
      <c r="J71" s="312"/>
      <c r="K71" s="312"/>
      <c r="L71" s="312"/>
      <c r="M71" s="312"/>
      <c r="N71" s="312"/>
      <c r="O71" s="312"/>
      <c r="P71" s="312"/>
      <c r="Q71" s="312"/>
      <c r="R71" s="312"/>
      <c r="S71" s="312"/>
      <c r="T71" s="312"/>
      <c r="U71" s="312"/>
      <c r="V71" s="312"/>
      <c r="W71" s="312"/>
      <c r="X71" s="312"/>
      <c r="Y71" s="312"/>
      <c r="Z71" s="312"/>
      <c r="AA71" s="312"/>
      <c r="AB71" s="312"/>
      <c r="AC71" s="312"/>
      <c r="AD71" s="312"/>
      <c r="AE71" s="312"/>
      <c r="AF71" s="312"/>
    </row>
  </sheetData>
  <autoFilter ref="A8:AF65" xr:uid="{E9D80544-7B33-4160-9FF1-481799097984}"/>
  <mergeCells count="42">
    <mergeCell ref="A70:J70"/>
    <mergeCell ref="K70:U70"/>
    <mergeCell ref="V70:AF70"/>
    <mergeCell ref="A71:AF71"/>
    <mergeCell ref="V69:AF69"/>
    <mergeCell ref="A9:A47"/>
    <mergeCell ref="B9:B20"/>
    <mergeCell ref="C9:C20"/>
    <mergeCell ref="A69:J69"/>
    <mergeCell ref="K69:U69"/>
    <mergeCell ref="A64:A65"/>
    <mergeCell ref="B53:B54"/>
    <mergeCell ref="C53:C54"/>
    <mergeCell ref="C61:C63"/>
    <mergeCell ref="B61:B63"/>
    <mergeCell ref="C32:C36"/>
    <mergeCell ref="C41:C44"/>
    <mergeCell ref="B41:B44"/>
    <mergeCell ref="B51:B52"/>
    <mergeCell ref="C51:C52"/>
    <mergeCell ref="A7:C7"/>
    <mergeCell ref="D7:AF7"/>
    <mergeCell ref="A68:J68"/>
    <mergeCell ref="K68:U68"/>
    <mergeCell ref="V68:AF68"/>
    <mergeCell ref="B45:B47"/>
    <mergeCell ref="C45:C47"/>
    <mergeCell ref="A48:A55"/>
    <mergeCell ref="B48:B49"/>
    <mergeCell ref="C48:C49"/>
    <mergeCell ref="A56:A61"/>
    <mergeCell ref="B56:B60"/>
    <mergeCell ref="C56:C60"/>
    <mergeCell ref="C21:C31"/>
    <mergeCell ref="B21:B31"/>
    <mergeCell ref="B32:B36"/>
    <mergeCell ref="A2:C5"/>
    <mergeCell ref="D2:AD5"/>
    <mergeCell ref="AE2:AF2"/>
    <mergeCell ref="AE3:AF3"/>
    <mergeCell ref="AE4:AF4"/>
    <mergeCell ref="AE5:AF5"/>
  </mergeCells>
  <phoneticPr fontId="42" type="noConversion"/>
  <pageMargins left="1" right="1" top="1" bottom="1" header="0" footer="0"/>
  <pageSetup orientation="landscape"/>
  <drawing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ED0ABE0-2ECF-4D1B-A797-5EDDB2677134}">
          <x14:formula1>
            <xm:f>Listas!$A$52:$A$65</xm:f>
          </x14:formula1>
          <xm:sqref>AF38:AF39 AF41:AF43 AF45:AF57</xm:sqref>
        </x14:dataValidation>
        <x14:dataValidation type="list" allowBlank="1" showInputMessage="1" showErrorMessage="1" xr:uid="{289F2F90-3317-41F0-8EE2-5931AF0014D5}">
          <x14:formula1>
            <xm:f>Listas!$A$2:$A$21</xm:f>
          </x14:formula1>
          <xm:sqref>AE9:AE10 AE20:AE21 AE45:AE55</xm:sqref>
        </x14:dataValidation>
        <x14:dataValidation type="list" allowBlank="1" showInputMessage="1" showErrorMessage="1" xr:uid="{3036BD34-E97E-4859-8701-E09BB36B2D5B}">
          <x14:formula1>
            <xm:f>Listas!$A$69:$A$91</xm:f>
          </x14:formula1>
          <xm:sqref>T38:T39 T56:T57 T41:T44 T20:T36 T9:T16 T51:T54</xm:sqref>
        </x14:dataValidation>
        <x14:dataValidation type="list" allowBlank="1" showInputMessage="1" showErrorMessage="1" xr:uid="{D73D8EF9-1FD5-4E91-90FC-573E08990CF5}">
          <x14:formula1>
            <xm:f>Listas!$A$94:$A$119</xm:f>
          </x14:formula1>
          <xm:sqref>AD38 AD51 AD53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F68BE-3695-49D4-BF8F-D0EC90A57403}">
  <dimension ref="A2:AF28"/>
  <sheetViews>
    <sheetView showGridLines="0" workbookViewId="0">
      <pane xSplit="1" ySplit="8" topLeftCell="B9" activePane="bottomRight" state="frozen"/>
      <selection pane="topRight" activeCell="B1" sqref="B1"/>
      <selection pane="bottomLeft" activeCell="A9" sqref="A9"/>
      <selection pane="bottomRight" activeCell="C9" sqref="C9"/>
    </sheetView>
  </sheetViews>
  <sheetFormatPr baseColWidth="10" defaultColWidth="14.5" defaultRowHeight="15" x14ac:dyDescent="0.2"/>
  <cols>
    <col min="1" max="1" width="22.6640625" customWidth="1"/>
    <col min="2" max="2" width="17" customWidth="1"/>
    <col min="3" max="3" width="40.5" customWidth="1"/>
    <col min="4" max="4" width="11.1640625" customWidth="1"/>
    <col min="5" max="5" width="29.6640625" customWidth="1"/>
    <col min="6" max="6" width="23.5" customWidth="1"/>
    <col min="7" max="7" width="15.83203125" customWidth="1"/>
    <col min="8" max="8" width="14.1640625" customWidth="1"/>
    <col min="9" max="9" width="13.5" customWidth="1"/>
    <col min="10" max="10" width="17.1640625" customWidth="1"/>
    <col min="11" max="11" width="19.33203125" customWidth="1"/>
    <col min="12" max="12" width="16.33203125" customWidth="1"/>
    <col min="13" max="13" width="14.33203125" customWidth="1"/>
    <col min="14" max="15" width="20.83203125" customWidth="1"/>
    <col min="16" max="16" width="16.6640625" customWidth="1"/>
    <col min="17" max="17" width="19.5" customWidth="1"/>
    <col min="18" max="18" width="17.5" customWidth="1"/>
    <col min="19" max="19" width="17.83203125" customWidth="1"/>
    <col min="20" max="20" width="19.5" hidden="1" customWidth="1"/>
    <col min="21" max="21" width="23.5" hidden="1" customWidth="1"/>
    <col min="22" max="22" width="19.5" hidden="1" customWidth="1"/>
    <col min="23" max="23" width="19" hidden="1" customWidth="1"/>
    <col min="24" max="24" width="19.83203125" hidden="1" customWidth="1"/>
    <col min="25" max="25" width="21.83203125" hidden="1" customWidth="1"/>
    <col min="26" max="26" width="19" customWidth="1"/>
    <col min="27" max="27" width="21.1640625" customWidth="1"/>
    <col min="28" max="28" width="14.6640625" customWidth="1"/>
    <col min="29" max="29" width="15.1640625" customWidth="1"/>
    <col min="30" max="31" width="19.83203125" customWidth="1"/>
    <col min="32" max="32" width="21.83203125" customWidth="1"/>
    <col min="33" max="33" width="11.5" customWidth="1"/>
  </cols>
  <sheetData>
    <row r="2" spans="1:32" x14ac:dyDescent="0.2">
      <c r="A2" s="337"/>
      <c r="B2" s="338"/>
      <c r="C2" s="338"/>
      <c r="D2" s="346" t="s">
        <v>8</v>
      </c>
      <c r="E2" s="346"/>
      <c r="F2" s="346"/>
      <c r="G2" s="346"/>
      <c r="H2" s="346"/>
      <c r="I2" s="346"/>
      <c r="J2" s="346"/>
      <c r="K2" s="346"/>
      <c r="L2" s="346"/>
      <c r="M2" s="346"/>
      <c r="N2" s="346"/>
      <c r="O2" s="346"/>
      <c r="P2" s="346"/>
      <c r="Q2" s="346"/>
      <c r="R2" s="346"/>
      <c r="S2" s="346"/>
      <c r="T2" s="346"/>
      <c r="U2" s="346"/>
      <c r="V2" s="346"/>
      <c r="W2" s="346"/>
      <c r="X2" s="346"/>
      <c r="Y2" s="346"/>
      <c r="Z2" s="346"/>
      <c r="AA2" s="346"/>
      <c r="AB2" s="346"/>
      <c r="AC2" s="346"/>
      <c r="AD2" s="346"/>
      <c r="AE2" s="343" t="s">
        <v>0</v>
      </c>
      <c r="AF2" s="343"/>
    </row>
    <row r="3" spans="1:32" x14ac:dyDescent="0.2">
      <c r="A3" s="339"/>
      <c r="B3" s="340"/>
      <c r="C3" s="340"/>
      <c r="D3" s="346"/>
      <c r="E3" s="346"/>
      <c r="F3" s="346"/>
      <c r="G3" s="346"/>
      <c r="H3" s="346"/>
      <c r="I3" s="346"/>
      <c r="J3" s="346"/>
      <c r="K3" s="346"/>
      <c r="L3" s="346"/>
      <c r="M3" s="346"/>
      <c r="N3" s="346"/>
      <c r="O3" s="346"/>
      <c r="P3" s="346"/>
      <c r="Q3" s="346"/>
      <c r="R3" s="346"/>
      <c r="S3" s="346"/>
      <c r="T3" s="346"/>
      <c r="U3" s="346"/>
      <c r="V3" s="346"/>
      <c r="W3" s="346"/>
      <c r="X3" s="346"/>
      <c r="Y3" s="346"/>
      <c r="Z3" s="346"/>
      <c r="AA3" s="346"/>
      <c r="AB3" s="346"/>
      <c r="AC3" s="346"/>
      <c r="AD3" s="346"/>
      <c r="AE3" s="344" t="s">
        <v>7</v>
      </c>
      <c r="AF3" s="344"/>
    </row>
    <row r="4" spans="1:32" x14ac:dyDescent="0.2">
      <c r="A4" s="339"/>
      <c r="B4" s="340"/>
      <c r="C4" s="340"/>
      <c r="D4" s="346"/>
      <c r="E4" s="346"/>
      <c r="F4" s="346"/>
      <c r="G4" s="346"/>
      <c r="H4" s="346"/>
      <c r="I4" s="346"/>
      <c r="J4" s="346"/>
      <c r="K4" s="346"/>
      <c r="L4" s="346"/>
      <c r="M4" s="346"/>
      <c r="N4" s="346"/>
      <c r="O4" s="346"/>
      <c r="P4" s="346"/>
      <c r="Q4" s="346"/>
      <c r="R4" s="346"/>
      <c r="S4" s="346"/>
      <c r="T4" s="346"/>
      <c r="U4" s="346"/>
      <c r="V4" s="346"/>
      <c r="W4" s="346"/>
      <c r="X4" s="346"/>
      <c r="Y4" s="346"/>
      <c r="Z4" s="346"/>
      <c r="AA4" s="346"/>
      <c r="AB4" s="346"/>
      <c r="AC4" s="346"/>
      <c r="AD4" s="346"/>
      <c r="AE4" s="345" t="s">
        <v>9</v>
      </c>
      <c r="AF4" s="345"/>
    </row>
    <row r="5" spans="1:32" x14ac:dyDescent="0.2">
      <c r="A5" s="341"/>
      <c r="B5" s="342"/>
      <c r="C5" s="342"/>
      <c r="D5" s="346"/>
      <c r="E5" s="346"/>
      <c r="F5" s="346"/>
      <c r="G5" s="346"/>
      <c r="H5" s="346"/>
      <c r="I5" s="346"/>
      <c r="J5" s="346"/>
      <c r="K5" s="346"/>
      <c r="L5" s="346"/>
      <c r="M5" s="346"/>
      <c r="N5" s="346"/>
      <c r="O5" s="346"/>
      <c r="P5" s="346"/>
      <c r="Q5" s="346"/>
      <c r="R5" s="346"/>
      <c r="S5" s="346"/>
      <c r="T5" s="346"/>
      <c r="U5" s="346"/>
      <c r="V5" s="346"/>
      <c r="W5" s="346"/>
      <c r="X5" s="346"/>
      <c r="Y5" s="346"/>
      <c r="Z5" s="346"/>
      <c r="AA5" s="346"/>
      <c r="AB5" s="346"/>
      <c r="AC5" s="346"/>
      <c r="AD5" s="346"/>
      <c r="AE5" s="343" t="s">
        <v>1790</v>
      </c>
      <c r="AF5" s="343"/>
    </row>
    <row r="6" spans="1:32" ht="19" x14ac:dyDescent="0.2">
      <c r="A6" s="12"/>
      <c r="B6" s="6"/>
      <c r="C6" s="6"/>
      <c r="D6" s="6"/>
      <c r="E6" s="6"/>
      <c r="F6" s="6"/>
      <c r="G6" s="6"/>
      <c r="H6" s="6"/>
      <c r="I6" s="7"/>
      <c r="J6" s="7"/>
      <c r="K6" s="7"/>
      <c r="L6" s="7"/>
      <c r="M6" s="7"/>
      <c r="N6" s="7"/>
      <c r="O6" s="7"/>
      <c r="P6" s="7"/>
      <c r="Q6" s="7"/>
      <c r="R6" s="7"/>
      <c r="S6" s="7"/>
      <c r="T6" s="7"/>
      <c r="U6" s="7"/>
      <c r="V6" s="7"/>
      <c r="W6" s="7"/>
      <c r="X6" s="7"/>
      <c r="Y6" s="8"/>
      <c r="Z6" s="8"/>
      <c r="AA6" s="8"/>
      <c r="AB6" s="9"/>
      <c r="AC6" s="9"/>
      <c r="AD6" s="9"/>
      <c r="AE6" s="9"/>
      <c r="AF6" s="2"/>
    </row>
    <row r="7" spans="1:32" ht="16" x14ac:dyDescent="0.2">
      <c r="A7" s="331" t="s">
        <v>196</v>
      </c>
      <c r="B7" s="332"/>
      <c r="C7" s="333"/>
      <c r="D7" s="334" t="s">
        <v>199</v>
      </c>
      <c r="E7" s="335"/>
      <c r="F7" s="335"/>
      <c r="G7" s="335"/>
      <c r="H7" s="335"/>
      <c r="I7" s="335"/>
      <c r="J7" s="335"/>
      <c r="K7" s="335"/>
      <c r="L7" s="335"/>
      <c r="M7" s="335"/>
      <c r="N7" s="335"/>
      <c r="O7" s="335"/>
      <c r="P7" s="335"/>
      <c r="Q7" s="335"/>
      <c r="R7" s="335"/>
      <c r="S7" s="335"/>
      <c r="T7" s="335"/>
      <c r="U7" s="335"/>
      <c r="V7" s="335"/>
      <c r="W7" s="335"/>
      <c r="X7" s="335"/>
      <c r="Y7" s="335"/>
      <c r="Z7" s="335"/>
      <c r="AA7" s="335"/>
      <c r="AB7" s="335"/>
      <c r="AC7" s="335"/>
      <c r="AD7" s="335"/>
      <c r="AE7" s="335"/>
      <c r="AF7" s="336"/>
    </row>
    <row r="8" spans="1:32" ht="51" x14ac:dyDescent="0.2">
      <c r="A8" s="18" t="s">
        <v>35</v>
      </c>
      <c r="B8" s="18" t="s">
        <v>13</v>
      </c>
      <c r="C8" s="18" t="s">
        <v>14</v>
      </c>
      <c r="D8" s="11" t="s">
        <v>15</v>
      </c>
      <c r="E8" s="11" t="s">
        <v>16</v>
      </c>
      <c r="F8" s="11" t="s">
        <v>17</v>
      </c>
      <c r="G8" s="11" t="s">
        <v>18</v>
      </c>
      <c r="H8" s="11" t="s">
        <v>19</v>
      </c>
      <c r="I8" s="11" t="s">
        <v>20</v>
      </c>
      <c r="J8" s="11" t="s">
        <v>21</v>
      </c>
      <c r="K8" s="11" t="s">
        <v>22</v>
      </c>
      <c r="L8" s="11" t="s">
        <v>23</v>
      </c>
      <c r="M8" s="11" t="s">
        <v>24</v>
      </c>
      <c r="N8" s="11" t="s">
        <v>25</v>
      </c>
      <c r="O8" s="11" t="s">
        <v>260</v>
      </c>
      <c r="P8" s="11" t="s">
        <v>261</v>
      </c>
      <c r="Q8" s="11" t="s">
        <v>262</v>
      </c>
      <c r="R8" s="11" t="s">
        <v>263</v>
      </c>
      <c r="S8" s="11" t="s">
        <v>264</v>
      </c>
      <c r="T8" s="19" t="s">
        <v>26</v>
      </c>
      <c r="U8" s="19" t="s">
        <v>27</v>
      </c>
      <c r="V8" s="20" t="s">
        <v>265</v>
      </c>
      <c r="W8" s="20" t="s">
        <v>266</v>
      </c>
      <c r="X8" s="20" t="s">
        <v>268</v>
      </c>
      <c r="Y8" s="20" t="s">
        <v>267</v>
      </c>
      <c r="Z8" s="21" t="s">
        <v>269</v>
      </c>
      <c r="AA8" s="21" t="s">
        <v>28</v>
      </c>
      <c r="AB8" s="21" t="s">
        <v>29</v>
      </c>
      <c r="AC8" s="21" t="s">
        <v>30</v>
      </c>
      <c r="AD8" s="21" t="s">
        <v>31</v>
      </c>
      <c r="AE8" s="21" t="s">
        <v>32</v>
      </c>
      <c r="AF8" s="21" t="s">
        <v>33</v>
      </c>
    </row>
    <row r="9" spans="1:32" ht="112" x14ac:dyDescent="0.2">
      <c r="A9" s="327" t="s">
        <v>661</v>
      </c>
      <c r="B9" s="42" t="s">
        <v>662</v>
      </c>
      <c r="C9" s="26" t="s">
        <v>663</v>
      </c>
      <c r="D9" s="65" t="s">
        <v>671</v>
      </c>
      <c r="E9" s="26" t="s">
        <v>665</v>
      </c>
      <c r="F9" s="26" t="s">
        <v>178</v>
      </c>
      <c r="G9" s="42" t="s">
        <v>118</v>
      </c>
      <c r="H9" s="130" t="s">
        <v>1242</v>
      </c>
      <c r="I9" s="42" t="s">
        <v>123</v>
      </c>
      <c r="J9" s="41" t="s">
        <v>666</v>
      </c>
      <c r="K9" s="41" t="s">
        <v>667</v>
      </c>
      <c r="L9" s="42">
        <v>2022</v>
      </c>
      <c r="M9" s="42" t="s">
        <v>127</v>
      </c>
      <c r="N9" s="47">
        <v>1</v>
      </c>
      <c r="O9" s="41">
        <v>0</v>
      </c>
      <c r="P9" s="41" t="s">
        <v>668</v>
      </c>
      <c r="Q9" s="41">
        <v>0</v>
      </c>
      <c r="R9" s="41">
        <v>0</v>
      </c>
      <c r="S9" s="41">
        <v>0</v>
      </c>
      <c r="T9" s="10"/>
      <c r="U9" s="69"/>
      <c r="V9" s="69"/>
      <c r="W9" s="69"/>
      <c r="X9" s="69"/>
      <c r="Y9" s="69"/>
      <c r="Z9" s="14" t="s">
        <v>1101</v>
      </c>
      <c r="AA9" s="14" t="s">
        <v>1105</v>
      </c>
      <c r="AB9" s="77">
        <v>45717</v>
      </c>
      <c r="AC9" s="77">
        <v>45838</v>
      </c>
      <c r="AD9" s="14" t="s">
        <v>178</v>
      </c>
      <c r="AE9" s="14" t="s">
        <v>107</v>
      </c>
      <c r="AF9" s="13" t="s">
        <v>139</v>
      </c>
    </row>
    <row r="10" spans="1:32" ht="80" x14ac:dyDescent="0.2">
      <c r="A10" s="327"/>
      <c r="B10" s="42" t="s">
        <v>669</v>
      </c>
      <c r="C10" s="26" t="s">
        <v>670</v>
      </c>
      <c r="D10" s="65" t="s">
        <v>677</v>
      </c>
      <c r="E10" s="43" t="s">
        <v>672</v>
      </c>
      <c r="F10" s="26" t="s">
        <v>178</v>
      </c>
      <c r="G10" s="42" t="s">
        <v>118</v>
      </c>
      <c r="H10" s="41" t="s">
        <v>672</v>
      </c>
      <c r="I10" s="42" t="s">
        <v>123</v>
      </c>
      <c r="J10" s="42">
        <v>1</v>
      </c>
      <c r="K10" s="41" t="s">
        <v>673</v>
      </c>
      <c r="L10" s="42">
        <v>2024</v>
      </c>
      <c r="M10" s="42" t="s">
        <v>126</v>
      </c>
      <c r="N10" s="47">
        <v>1</v>
      </c>
      <c r="O10" s="41">
        <v>0</v>
      </c>
      <c r="P10" s="41" t="s">
        <v>674</v>
      </c>
      <c r="Q10" s="41">
        <v>0</v>
      </c>
      <c r="R10" s="41">
        <v>0</v>
      </c>
      <c r="S10" s="41">
        <v>0</v>
      </c>
      <c r="T10" s="10"/>
      <c r="U10" s="69"/>
      <c r="V10" s="69"/>
      <c r="W10" s="69"/>
      <c r="X10" s="69"/>
      <c r="Y10" s="69"/>
      <c r="Z10" s="14" t="s">
        <v>1102</v>
      </c>
      <c r="AA10" s="14" t="s">
        <v>1106</v>
      </c>
      <c r="AB10" s="77">
        <v>45717</v>
      </c>
      <c r="AC10" s="77">
        <v>45899</v>
      </c>
      <c r="AD10" s="14" t="s">
        <v>178</v>
      </c>
      <c r="AE10" s="14" t="s">
        <v>107</v>
      </c>
      <c r="AF10" s="13" t="s">
        <v>139</v>
      </c>
    </row>
    <row r="11" spans="1:32" ht="112" x14ac:dyDescent="0.2">
      <c r="A11" s="327"/>
      <c r="B11" s="42" t="s">
        <v>675</v>
      </c>
      <c r="C11" s="45" t="s">
        <v>676</v>
      </c>
      <c r="D11" s="65" t="s">
        <v>688</v>
      </c>
      <c r="E11" s="43" t="s">
        <v>678</v>
      </c>
      <c r="F11" s="26" t="s">
        <v>178</v>
      </c>
      <c r="G11" s="42" t="s">
        <v>120</v>
      </c>
      <c r="H11" s="41" t="s">
        <v>679</v>
      </c>
      <c r="I11" s="42" t="s">
        <v>122</v>
      </c>
      <c r="J11" s="41" t="s">
        <v>680</v>
      </c>
      <c r="K11" s="41" t="s">
        <v>681</v>
      </c>
      <c r="L11" s="42">
        <v>2024</v>
      </c>
      <c r="M11" s="42" t="s">
        <v>125</v>
      </c>
      <c r="N11" s="47">
        <v>1</v>
      </c>
      <c r="O11" s="41">
        <v>0</v>
      </c>
      <c r="P11" s="41" t="s">
        <v>682</v>
      </c>
      <c r="Q11" s="41" t="s">
        <v>683</v>
      </c>
      <c r="R11" s="41" t="s">
        <v>684</v>
      </c>
      <c r="S11" s="41" t="s">
        <v>685</v>
      </c>
      <c r="T11" s="10"/>
      <c r="U11" s="69"/>
      <c r="V11" s="69"/>
      <c r="W11" s="69"/>
      <c r="X11" s="69"/>
      <c r="Y11" s="69"/>
      <c r="Z11" s="14" t="s">
        <v>1103</v>
      </c>
      <c r="AA11" s="14" t="s">
        <v>1104</v>
      </c>
      <c r="AB11" s="77">
        <v>45717</v>
      </c>
      <c r="AC11" s="77">
        <v>45989</v>
      </c>
      <c r="AD11" s="14" t="s">
        <v>178</v>
      </c>
      <c r="AE11" s="14" t="s">
        <v>103</v>
      </c>
      <c r="AF11" s="13" t="s">
        <v>143</v>
      </c>
    </row>
    <row r="12" spans="1:32" ht="64" x14ac:dyDescent="0.2">
      <c r="A12" s="327"/>
      <c r="B12" s="351" t="s">
        <v>686</v>
      </c>
      <c r="C12" s="325" t="s">
        <v>687</v>
      </c>
      <c r="D12" s="65" t="s">
        <v>696</v>
      </c>
      <c r="E12" s="43" t="s">
        <v>689</v>
      </c>
      <c r="F12" s="26" t="s">
        <v>178</v>
      </c>
      <c r="G12" s="42" t="s">
        <v>120</v>
      </c>
      <c r="H12" s="41" t="s">
        <v>690</v>
      </c>
      <c r="I12" s="42" t="s">
        <v>122</v>
      </c>
      <c r="J12" s="42" t="s">
        <v>691</v>
      </c>
      <c r="K12" s="42" t="s">
        <v>692</v>
      </c>
      <c r="L12" s="42">
        <v>2024</v>
      </c>
      <c r="M12" s="42" t="s">
        <v>126</v>
      </c>
      <c r="N12" s="41">
        <v>2250</v>
      </c>
      <c r="O12" s="41">
        <v>0</v>
      </c>
      <c r="P12" s="44" t="s">
        <v>693</v>
      </c>
      <c r="Q12" s="44" t="s">
        <v>694</v>
      </c>
      <c r="R12" s="44" t="s">
        <v>695</v>
      </c>
      <c r="S12" s="44">
        <v>0</v>
      </c>
      <c r="T12" s="10"/>
      <c r="U12" s="69"/>
      <c r="V12" s="69"/>
      <c r="W12" s="69"/>
      <c r="X12" s="69"/>
      <c r="Y12" s="69"/>
      <c r="Z12" s="14" t="s">
        <v>1107</v>
      </c>
      <c r="AA12" s="14" t="s">
        <v>1108</v>
      </c>
      <c r="AB12" s="77">
        <v>45717</v>
      </c>
      <c r="AC12" s="77">
        <v>45989</v>
      </c>
      <c r="AD12" s="14" t="s">
        <v>178</v>
      </c>
      <c r="AE12" s="14" t="s">
        <v>103</v>
      </c>
      <c r="AF12" s="13" t="s">
        <v>143</v>
      </c>
    </row>
    <row r="13" spans="1:32" ht="96" x14ac:dyDescent="0.2">
      <c r="A13" s="327"/>
      <c r="B13" s="351"/>
      <c r="C13" s="326"/>
      <c r="D13" s="65" t="s">
        <v>703</v>
      </c>
      <c r="E13" s="43" t="s">
        <v>697</v>
      </c>
      <c r="F13" s="26" t="s">
        <v>178</v>
      </c>
      <c r="G13" s="42" t="s">
        <v>120</v>
      </c>
      <c r="H13" s="41" t="s">
        <v>698</v>
      </c>
      <c r="I13" s="42" t="s">
        <v>122</v>
      </c>
      <c r="J13" s="42">
        <v>1343</v>
      </c>
      <c r="K13" s="42" t="s">
        <v>699</v>
      </c>
      <c r="L13" s="42">
        <v>2024</v>
      </c>
      <c r="M13" s="42" t="s">
        <v>126</v>
      </c>
      <c r="N13" s="41">
        <v>2014</v>
      </c>
      <c r="O13" s="41">
        <v>0</v>
      </c>
      <c r="P13" s="44" t="s">
        <v>700</v>
      </c>
      <c r="Q13" s="44" t="s">
        <v>700</v>
      </c>
      <c r="R13" s="44" t="s">
        <v>700</v>
      </c>
      <c r="S13" s="44">
        <v>0</v>
      </c>
      <c r="T13" s="10"/>
      <c r="U13" s="69"/>
      <c r="V13" s="69"/>
      <c r="W13" s="69"/>
      <c r="X13" s="69"/>
      <c r="Y13" s="69"/>
      <c r="Z13" s="14" t="s">
        <v>1109</v>
      </c>
      <c r="AA13" s="14" t="s">
        <v>1112</v>
      </c>
      <c r="AB13" s="77">
        <v>45717</v>
      </c>
      <c r="AC13" s="77">
        <v>45989</v>
      </c>
      <c r="AD13" s="14" t="s">
        <v>178</v>
      </c>
      <c r="AE13" s="14" t="s">
        <v>103</v>
      </c>
      <c r="AF13" s="13" t="s">
        <v>143</v>
      </c>
    </row>
    <row r="14" spans="1:32" ht="160" x14ac:dyDescent="0.2">
      <c r="A14" s="327"/>
      <c r="B14" s="42" t="s">
        <v>701</v>
      </c>
      <c r="C14" s="26" t="s">
        <v>702</v>
      </c>
      <c r="D14" s="65" t="s">
        <v>711</v>
      </c>
      <c r="E14" s="26" t="s">
        <v>704</v>
      </c>
      <c r="F14" s="26" t="s">
        <v>180</v>
      </c>
      <c r="G14" s="42" t="s">
        <v>120</v>
      </c>
      <c r="H14" s="41" t="s">
        <v>705</v>
      </c>
      <c r="I14" s="42" t="s">
        <v>122</v>
      </c>
      <c r="J14" s="42">
        <v>1</v>
      </c>
      <c r="K14" s="41" t="s">
        <v>706</v>
      </c>
      <c r="L14" s="42">
        <v>2023</v>
      </c>
      <c r="M14" s="42" t="s">
        <v>129</v>
      </c>
      <c r="N14" s="47">
        <v>1</v>
      </c>
      <c r="O14" s="41">
        <v>0</v>
      </c>
      <c r="P14" s="41" t="s">
        <v>707</v>
      </c>
      <c r="Q14" s="41">
        <v>0</v>
      </c>
      <c r="R14" s="41">
        <v>0</v>
      </c>
      <c r="S14" s="41">
        <v>0</v>
      </c>
      <c r="T14" s="14" t="s">
        <v>159</v>
      </c>
      <c r="U14" s="76">
        <v>100000000</v>
      </c>
      <c r="V14" s="76">
        <v>100000000</v>
      </c>
      <c r="W14" s="76">
        <v>2000000</v>
      </c>
      <c r="X14" s="76">
        <v>2000000</v>
      </c>
      <c r="Y14" s="76">
        <v>2000000</v>
      </c>
      <c r="Z14" s="14" t="s">
        <v>1098</v>
      </c>
      <c r="AA14" s="14" t="s">
        <v>1097</v>
      </c>
      <c r="AB14" s="77">
        <v>45691</v>
      </c>
      <c r="AC14" s="77">
        <v>45989</v>
      </c>
      <c r="AD14" s="14" t="s">
        <v>180</v>
      </c>
      <c r="AE14" s="14" t="s">
        <v>104</v>
      </c>
      <c r="AF14" s="14" t="s">
        <v>138</v>
      </c>
    </row>
    <row r="15" spans="1:32" ht="112" x14ac:dyDescent="0.2">
      <c r="A15" s="327" t="s">
        <v>708</v>
      </c>
      <c r="B15" s="42" t="s">
        <v>709</v>
      </c>
      <c r="C15" s="26" t="s">
        <v>710</v>
      </c>
      <c r="D15" s="65" t="s">
        <v>718</v>
      </c>
      <c r="E15" s="43" t="s">
        <v>712</v>
      </c>
      <c r="F15" s="26" t="s">
        <v>178</v>
      </c>
      <c r="G15" s="42" t="s">
        <v>120</v>
      </c>
      <c r="H15" s="41" t="s">
        <v>713</v>
      </c>
      <c r="I15" s="42" t="s">
        <v>122</v>
      </c>
      <c r="J15" s="42">
        <v>0</v>
      </c>
      <c r="K15" s="42"/>
      <c r="L15" s="42"/>
      <c r="M15" s="42"/>
      <c r="N15" s="47" t="s">
        <v>714</v>
      </c>
      <c r="O15" s="41">
        <v>0</v>
      </c>
      <c r="P15" s="47" t="s">
        <v>715</v>
      </c>
      <c r="Q15" s="41">
        <v>0</v>
      </c>
      <c r="R15" s="41">
        <v>0</v>
      </c>
      <c r="S15" s="41">
        <v>0</v>
      </c>
      <c r="T15" s="10"/>
      <c r="U15" s="69"/>
      <c r="V15" s="69"/>
      <c r="W15" s="69"/>
      <c r="X15" s="69"/>
      <c r="Y15" s="69"/>
      <c r="Z15" s="14" t="s">
        <v>1110</v>
      </c>
      <c r="AA15" s="14" t="s">
        <v>1111</v>
      </c>
      <c r="AB15" s="77">
        <v>45717</v>
      </c>
      <c r="AC15" s="77">
        <v>45989</v>
      </c>
      <c r="AD15" s="14" t="s">
        <v>178</v>
      </c>
      <c r="AE15" s="14" t="s">
        <v>103</v>
      </c>
      <c r="AF15" s="13" t="s">
        <v>141</v>
      </c>
    </row>
    <row r="16" spans="1:32" ht="96" x14ac:dyDescent="0.2">
      <c r="A16" s="327"/>
      <c r="B16" s="42" t="s">
        <v>716</v>
      </c>
      <c r="C16" s="26" t="s">
        <v>717</v>
      </c>
      <c r="D16" s="65" t="s">
        <v>725</v>
      </c>
      <c r="E16" s="26" t="s">
        <v>719</v>
      </c>
      <c r="F16" s="26" t="s">
        <v>178</v>
      </c>
      <c r="G16" s="42" t="s">
        <v>120</v>
      </c>
      <c r="H16" s="41" t="s">
        <v>720</v>
      </c>
      <c r="I16" s="42" t="s">
        <v>122</v>
      </c>
      <c r="J16" s="42">
        <v>0</v>
      </c>
      <c r="K16" s="42"/>
      <c r="L16" s="42"/>
      <c r="M16" s="42"/>
      <c r="N16" s="41" t="s">
        <v>721</v>
      </c>
      <c r="O16" s="41">
        <v>0</v>
      </c>
      <c r="P16" s="41" t="s">
        <v>721</v>
      </c>
      <c r="Q16" s="41">
        <v>0</v>
      </c>
      <c r="R16" s="41">
        <v>0</v>
      </c>
      <c r="S16" s="41">
        <v>0</v>
      </c>
      <c r="T16" s="10"/>
      <c r="U16" s="69"/>
      <c r="V16" s="69"/>
      <c r="W16" s="69"/>
      <c r="X16" s="69"/>
      <c r="Y16" s="69"/>
      <c r="Z16" s="14" t="s">
        <v>1113</v>
      </c>
      <c r="AA16" s="14" t="s">
        <v>1114</v>
      </c>
      <c r="AB16" s="77">
        <v>45717</v>
      </c>
      <c r="AC16" s="77">
        <v>45989</v>
      </c>
      <c r="AD16" s="14" t="s">
        <v>178</v>
      </c>
      <c r="AE16" s="14" t="s">
        <v>103</v>
      </c>
      <c r="AF16" s="13" t="s">
        <v>139</v>
      </c>
    </row>
    <row r="17" spans="1:32" ht="128" x14ac:dyDescent="0.2">
      <c r="A17" s="327" t="s">
        <v>722</v>
      </c>
      <c r="B17" s="304" t="s">
        <v>723</v>
      </c>
      <c r="C17" s="325" t="s">
        <v>724</v>
      </c>
      <c r="D17" s="65" t="s">
        <v>733</v>
      </c>
      <c r="E17" s="26" t="s">
        <v>726</v>
      </c>
      <c r="F17" s="26" t="s">
        <v>182</v>
      </c>
      <c r="G17" s="42" t="s">
        <v>120</v>
      </c>
      <c r="H17" s="41" t="s">
        <v>727</v>
      </c>
      <c r="I17" s="42" t="s">
        <v>123</v>
      </c>
      <c r="J17" s="42">
        <v>151</v>
      </c>
      <c r="K17" s="41" t="s">
        <v>728</v>
      </c>
      <c r="L17" s="42">
        <v>2024</v>
      </c>
      <c r="M17" s="42" t="s">
        <v>126</v>
      </c>
      <c r="N17" s="41" t="s">
        <v>729</v>
      </c>
      <c r="O17" s="41">
        <v>0</v>
      </c>
      <c r="P17" s="41" t="s">
        <v>730</v>
      </c>
      <c r="Q17" s="41" t="s">
        <v>731</v>
      </c>
      <c r="R17" s="41" t="s">
        <v>732</v>
      </c>
      <c r="S17" s="41" t="s">
        <v>729</v>
      </c>
      <c r="T17" s="10"/>
      <c r="U17" s="69"/>
      <c r="V17" s="69"/>
      <c r="W17" s="69"/>
      <c r="X17" s="69"/>
      <c r="Y17" s="69"/>
      <c r="Z17" s="14" t="s">
        <v>1158</v>
      </c>
      <c r="AA17" s="14" t="s">
        <v>1159</v>
      </c>
      <c r="AB17" s="77">
        <v>45691</v>
      </c>
      <c r="AC17" s="77">
        <v>45989</v>
      </c>
      <c r="AD17" s="14" t="s">
        <v>178</v>
      </c>
      <c r="AE17" s="14" t="s">
        <v>116</v>
      </c>
      <c r="AF17" s="13" t="s">
        <v>139</v>
      </c>
    </row>
    <row r="18" spans="1:32" ht="112" x14ac:dyDescent="0.2">
      <c r="A18" s="327"/>
      <c r="B18" s="329"/>
      <c r="C18" s="330"/>
      <c r="D18" s="65" t="s">
        <v>733</v>
      </c>
      <c r="E18" s="26"/>
      <c r="F18" s="26"/>
      <c r="G18" s="42"/>
      <c r="H18" s="41"/>
      <c r="I18" s="42"/>
      <c r="J18" s="42"/>
      <c r="K18" s="41"/>
      <c r="L18" s="42"/>
      <c r="M18" s="42"/>
      <c r="N18" s="41"/>
      <c r="O18" s="41"/>
      <c r="P18" s="41"/>
      <c r="Q18" s="41"/>
      <c r="R18" s="41"/>
      <c r="S18" s="41"/>
      <c r="T18" s="10"/>
      <c r="U18" s="69"/>
      <c r="V18" s="69"/>
      <c r="W18" s="69"/>
      <c r="X18" s="69"/>
      <c r="Y18" s="69"/>
      <c r="Z18" s="14" t="s">
        <v>1160</v>
      </c>
      <c r="AA18" s="14" t="s">
        <v>1161</v>
      </c>
      <c r="AB18" s="77">
        <v>45691</v>
      </c>
      <c r="AC18" s="77">
        <v>45989</v>
      </c>
      <c r="AD18" s="14" t="s">
        <v>182</v>
      </c>
      <c r="AE18" s="14" t="s">
        <v>116</v>
      </c>
      <c r="AF18" s="13" t="s">
        <v>142</v>
      </c>
    </row>
    <row r="19" spans="1:32" ht="192" x14ac:dyDescent="0.2">
      <c r="A19" s="327"/>
      <c r="B19" s="329"/>
      <c r="C19" s="330"/>
      <c r="D19" s="65" t="s">
        <v>738</v>
      </c>
      <c r="E19" s="26" t="s">
        <v>734</v>
      </c>
      <c r="F19" s="26" t="s">
        <v>182</v>
      </c>
      <c r="G19" s="42" t="s">
        <v>120</v>
      </c>
      <c r="H19" s="55" t="s">
        <v>735</v>
      </c>
      <c r="I19" s="42" t="s">
        <v>122</v>
      </c>
      <c r="J19" s="42">
        <v>0</v>
      </c>
      <c r="K19" s="42"/>
      <c r="L19" s="42"/>
      <c r="M19" s="42"/>
      <c r="N19" s="55" t="s">
        <v>736</v>
      </c>
      <c r="O19" s="41">
        <v>0</v>
      </c>
      <c r="P19" s="41" t="s">
        <v>737</v>
      </c>
      <c r="Q19" s="41" t="s">
        <v>737</v>
      </c>
      <c r="R19" s="41" t="s">
        <v>737</v>
      </c>
      <c r="S19" s="41" t="s">
        <v>737</v>
      </c>
      <c r="T19" s="10"/>
      <c r="U19" s="69"/>
      <c r="V19" s="69"/>
      <c r="W19" s="69"/>
      <c r="X19" s="69"/>
      <c r="Y19" s="69"/>
      <c r="Z19" s="14" t="s">
        <v>1162</v>
      </c>
      <c r="AA19" s="14" t="s">
        <v>1163</v>
      </c>
      <c r="AB19" s="77">
        <v>45870</v>
      </c>
      <c r="AC19" s="77">
        <v>45989</v>
      </c>
      <c r="AD19" s="14" t="s">
        <v>182</v>
      </c>
      <c r="AE19" s="14" t="s">
        <v>116</v>
      </c>
      <c r="AF19" s="13" t="s">
        <v>142</v>
      </c>
    </row>
    <row r="20" spans="1:32" ht="80" x14ac:dyDescent="0.2">
      <c r="A20" s="327"/>
      <c r="B20" s="305"/>
      <c r="C20" s="326"/>
      <c r="D20" s="65" t="s">
        <v>744</v>
      </c>
      <c r="E20" s="26" t="s">
        <v>739</v>
      </c>
      <c r="F20" s="26" t="s">
        <v>182</v>
      </c>
      <c r="G20" s="42" t="s">
        <v>120</v>
      </c>
      <c r="H20" s="41" t="s">
        <v>740</v>
      </c>
      <c r="I20" s="42" t="s">
        <v>122</v>
      </c>
      <c r="J20" s="42">
        <v>0</v>
      </c>
      <c r="K20" s="42"/>
      <c r="L20" s="42"/>
      <c r="M20" s="42"/>
      <c r="N20" s="41" t="s">
        <v>741</v>
      </c>
      <c r="O20" s="41">
        <v>0</v>
      </c>
      <c r="P20" s="41" t="s">
        <v>741</v>
      </c>
      <c r="Q20" s="41">
        <v>0</v>
      </c>
      <c r="R20" s="41">
        <v>0</v>
      </c>
      <c r="S20" s="41">
        <v>0</v>
      </c>
      <c r="T20" s="10"/>
      <c r="U20" s="69"/>
      <c r="V20" s="69"/>
      <c r="W20" s="69"/>
      <c r="X20" s="69"/>
      <c r="Y20" s="69"/>
      <c r="Z20" s="14" t="s">
        <v>1164</v>
      </c>
      <c r="AA20" s="14" t="s">
        <v>1165</v>
      </c>
      <c r="AB20" s="14" t="s">
        <v>1166</v>
      </c>
      <c r="AC20" s="14" t="s">
        <v>1167</v>
      </c>
      <c r="AD20" s="14" t="s">
        <v>182</v>
      </c>
      <c r="AE20" s="14" t="s">
        <v>116</v>
      </c>
      <c r="AF20" s="13" t="s">
        <v>142</v>
      </c>
    </row>
    <row r="21" spans="1:32" ht="144" x14ac:dyDescent="0.2">
      <c r="A21" s="327"/>
      <c r="B21" s="42" t="s">
        <v>742</v>
      </c>
      <c r="C21" s="26" t="s">
        <v>743</v>
      </c>
      <c r="D21" s="65" t="s">
        <v>751</v>
      </c>
      <c r="E21" s="79" t="s">
        <v>745</v>
      </c>
      <c r="F21" s="26" t="s">
        <v>189</v>
      </c>
      <c r="G21" s="42" t="s">
        <v>120</v>
      </c>
      <c r="H21" s="42" t="s">
        <v>746</v>
      </c>
      <c r="I21" s="42" t="s">
        <v>122</v>
      </c>
      <c r="J21" s="42">
        <v>0</v>
      </c>
      <c r="K21" s="42"/>
      <c r="L21" s="42"/>
      <c r="M21" s="42"/>
      <c r="N21" s="41" t="s">
        <v>747</v>
      </c>
      <c r="O21" s="41">
        <v>0</v>
      </c>
      <c r="P21" s="41">
        <v>0</v>
      </c>
      <c r="Q21" s="41">
        <v>0</v>
      </c>
      <c r="R21" s="41" t="s">
        <v>748</v>
      </c>
      <c r="S21" s="41">
        <v>0</v>
      </c>
      <c r="T21" s="10"/>
      <c r="U21" s="69"/>
      <c r="V21" s="69"/>
      <c r="W21" s="69"/>
      <c r="X21" s="69"/>
      <c r="Y21" s="69"/>
      <c r="Z21" s="95" t="s">
        <v>1087</v>
      </c>
      <c r="AA21" s="95" t="s">
        <v>1084</v>
      </c>
      <c r="AB21" s="85">
        <v>45691</v>
      </c>
      <c r="AC21" s="85">
        <v>45989</v>
      </c>
      <c r="AD21" s="14" t="s">
        <v>189</v>
      </c>
      <c r="AE21" s="14" t="s">
        <v>116</v>
      </c>
      <c r="AF21" s="13" t="s">
        <v>143</v>
      </c>
    </row>
    <row r="22" spans="1:32" ht="224" x14ac:dyDescent="0.2">
      <c r="A22" s="327"/>
      <c r="B22" s="42" t="s">
        <v>749</v>
      </c>
      <c r="C22" s="26" t="s">
        <v>750</v>
      </c>
      <c r="D22" s="65" t="s">
        <v>758</v>
      </c>
      <c r="E22" s="26" t="s">
        <v>752</v>
      </c>
      <c r="F22" s="26" t="s">
        <v>182</v>
      </c>
      <c r="G22" s="42" t="s">
        <v>120</v>
      </c>
      <c r="H22" s="41" t="s">
        <v>753</v>
      </c>
      <c r="I22" s="42" t="s">
        <v>123</v>
      </c>
      <c r="J22" s="42">
        <v>0</v>
      </c>
      <c r="K22" s="42"/>
      <c r="L22" s="42"/>
      <c r="M22" s="42"/>
      <c r="N22" s="47" t="s">
        <v>754</v>
      </c>
      <c r="O22" s="41">
        <v>0</v>
      </c>
      <c r="P22" s="41">
        <v>0</v>
      </c>
      <c r="Q22" s="47" t="s">
        <v>754</v>
      </c>
      <c r="R22" s="47" t="s">
        <v>754</v>
      </c>
      <c r="S22" s="41">
        <v>0</v>
      </c>
      <c r="T22" s="10"/>
      <c r="U22" s="69"/>
      <c r="V22" s="69"/>
      <c r="W22" s="69"/>
      <c r="X22" s="69"/>
      <c r="Y22" s="76"/>
      <c r="Z22" s="14" t="s">
        <v>1171</v>
      </c>
      <c r="AA22" s="14" t="s">
        <v>1168</v>
      </c>
      <c r="AB22" s="77" t="s">
        <v>1169</v>
      </c>
      <c r="AC22" s="14" t="s">
        <v>1170</v>
      </c>
      <c r="AD22" s="14" t="s">
        <v>182</v>
      </c>
      <c r="AE22" s="14" t="s">
        <v>116</v>
      </c>
      <c r="AF22" s="13" t="s">
        <v>142</v>
      </c>
    </row>
    <row r="23" spans="1:32" x14ac:dyDescent="0.2">
      <c r="A23" s="1"/>
      <c r="B23" s="2"/>
      <c r="C23" s="2"/>
      <c r="D23" s="2"/>
      <c r="E23" s="2"/>
      <c r="F23" s="2"/>
      <c r="G23" s="2"/>
      <c r="H23" s="2"/>
      <c r="I23" s="2"/>
      <c r="J23" s="2"/>
      <c r="K23" s="3"/>
      <c r="L23" s="3"/>
      <c r="M23" s="1"/>
      <c r="N23" s="1"/>
      <c r="O23" s="1"/>
      <c r="P23" s="4"/>
      <c r="Q23" s="4"/>
      <c r="R23" s="4"/>
      <c r="S23" s="4"/>
      <c r="T23" s="5"/>
      <c r="U23" s="5"/>
      <c r="V23" s="5"/>
      <c r="W23" s="5"/>
      <c r="X23" s="5"/>
      <c r="Y23" s="5"/>
      <c r="Z23" s="5"/>
      <c r="AA23" s="5"/>
      <c r="AB23" s="5"/>
      <c r="AC23" s="5"/>
      <c r="AD23" s="5"/>
      <c r="AE23" s="5"/>
      <c r="AF23" s="2"/>
    </row>
    <row r="24" spans="1:32" x14ac:dyDescent="0.2">
      <c r="A24" s="1"/>
      <c r="B24" s="2"/>
      <c r="C24" s="2"/>
      <c r="D24" s="2"/>
      <c r="E24" s="2"/>
      <c r="F24" s="2"/>
      <c r="G24" s="2"/>
      <c r="H24" s="2"/>
      <c r="I24" s="2"/>
      <c r="J24" s="2"/>
      <c r="K24" s="3"/>
      <c r="L24" s="3"/>
      <c r="M24" s="1"/>
      <c r="N24" s="1"/>
      <c r="O24" s="1"/>
      <c r="P24" s="4"/>
      <c r="Q24" s="4"/>
      <c r="R24" s="4"/>
      <c r="S24" s="4"/>
      <c r="T24" s="5"/>
      <c r="U24" s="5"/>
      <c r="V24" s="5"/>
      <c r="W24" s="5"/>
      <c r="X24" s="5"/>
      <c r="Y24" s="5"/>
      <c r="Z24" s="5"/>
      <c r="AA24" s="5"/>
      <c r="AB24" s="5"/>
      <c r="AC24" s="5"/>
      <c r="AD24" s="5"/>
      <c r="AE24" s="5"/>
      <c r="AF24" s="2"/>
    </row>
    <row r="25" spans="1:32" x14ac:dyDescent="0.2">
      <c r="A25" s="324" t="s">
        <v>2</v>
      </c>
      <c r="B25" s="322"/>
      <c r="C25" s="322"/>
      <c r="D25" s="322"/>
      <c r="E25" s="322"/>
      <c r="F25" s="322"/>
      <c r="G25" s="322"/>
      <c r="H25" s="322"/>
      <c r="I25" s="322"/>
      <c r="J25" s="323"/>
      <c r="K25" s="319" t="s">
        <v>11</v>
      </c>
      <c r="L25" s="319"/>
      <c r="M25" s="319"/>
      <c r="N25" s="319"/>
      <c r="O25" s="319"/>
      <c r="P25" s="319"/>
      <c r="Q25" s="319"/>
      <c r="R25" s="319"/>
      <c r="S25" s="319"/>
      <c r="T25" s="319"/>
      <c r="U25" s="319"/>
      <c r="V25" s="313" t="s">
        <v>3</v>
      </c>
      <c r="W25" s="314"/>
      <c r="X25" s="314"/>
      <c r="Y25" s="314"/>
      <c r="Z25" s="314"/>
      <c r="AA25" s="314"/>
      <c r="AB25" s="314"/>
      <c r="AC25" s="314"/>
      <c r="AD25" s="314"/>
      <c r="AE25" s="314"/>
      <c r="AF25" s="315"/>
    </row>
    <row r="26" spans="1:32" x14ac:dyDescent="0.2">
      <c r="A26" s="321" t="s">
        <v>4</v>
      </c>
      <c r="B26" s="322"/>
      <c r="C26" s="322"/>
      <c r="D26" s="322"/>
      <c r="E26" s="322"/>
      <c r="F26" s="322"/>
      <c r="G26" s="322"/>
      <c r="H26" s="322"/>
      <c r="I26" s="322"/>
      <c r="J26" s="323"/>
      <c r="K26" s="320" t="s">
        <v>12</v>
      </c>
      <c r="L26" s="320"/>
      <c r="M26" s="320"/>
      <c r="N26" s="320"/>
      <c r="O26" s="320"/>
      <c r="P26" s="320"/>
      <c r="Q26" s="320"/>
      <c r="R26" s="320"/>
      <c r="S26" s="320"/>
      <c r="T26" s="320"/>
      <c r="U26" s="320"/>
      <c r="V26" s="316" t="s">
        <v>5</v>
      </c>
      <c r="W26" s="317"/>
      <c r="X26" s="317"/>
      <c r="Y26" s="317"/>
      <c r="Z26" s="317"/>
      <c r="AA26" s="317"/>
      <c r="AB26" s="317"/>
      <c r="AC26" s="317"/>
      <c r="AD26" s="317"/>
      <c r="AE26" s="317"/>
      <c r="AF26" s="318"/>
    </row>
    <row r="27" spans="1:32" x14ac:dyDescent="0.2">
      <c r="A27" s="321" t="s">
        <v>10</v>
      </c>
      <c r="B27" s="322"/>
      <c r="C27" s="322"/>
      <c r="D27" s="322"/>
      <c r="E27" s="322"/>
      <c r="F27" s="322"/>
      <c r="G27" s="322"/>
      <c r="H27" s="322"/>
      <c r="I27" s="322"/>
      <c r="J27" s="323"/>
      <c r="K27" s="320" t="s">
        <v>10</v>
      </c>
      <c r="L27" s="320"/>
      <c r="M27" s="320"/>
      <c r="N27" s="320"/>
      <c r="O27" s="320"/>
      <c r="P27" s="320"/>
      <c r="Q27" s="320"/>
      <c r="R27" s="320"/>
      <c r="S27" s="320"/>
      <c r="T27" s="320"/>
      <c r="U27" s="320"/>
      <c r="V27" s="316" t="s">
        <v>10</v>
      </c>
      <c r="W27" s="317"/>
      <c r="X27" s="317"/>
      <c r="Y27" s="317"/>
      <c r="Z27" s="317"/>
      <c r="AA27" s="317"/>
      <c r="AB27" s="317"/>
      <c r="AC27" s="317"/>
      <c r="AD27" s="317"/>
      <c r="AE27" s="317"/>
      <c r="AF27" s="318"/>
    </row>
    <row r="28" spans="1:32" x14ac:dyDescent="0.2">
      <c r="A28" s="312" t="s">
        <v>6</v>
      </c>
      <c r="B28" s="312"/>
      <c r="C28" s="312"/>
      <c r="D28" s="312"/>
      <c r="E28" s="312"/>
      <c r="F28" s="312"/>
      <c r="G28" s="312"/>
      <c r="H28" s="312"/>
      <c r="I28" s="312"/>
      <c r="J28" s="312"/>
      <c r="K28" s="312"/>
      <c r="L28" s="312"/>
      <c r="M28" s="312"/>
      <c r="N28" s="312"/>
      <c r="O28" s="312"/>
      <c r="P28" s="312"/>
      <c r="Q28" s="312"/>
      <c r="R28" s="312"/>
      <c r="S28" s="312"/>
      <c r="T28" s="312"/>
      <c r="U28" s="312"/>
      <c r="V28" s="312"/>
      <c r="W28" s="312"/>
      <c r="X28" s="312"/>
      <c r="Y28" s="312"/>
      <c r="Z28" s="312"/>
      <c r="AA28" s="312"/>
      <c r="AB28" s="312"/>
      <c r="AC28" s="312"/>
      <c r="AD28" s="312"/>
      <c r="AE28" s="312"/>
      <c r="AF28" s="312"/>
    </row>
  </sheetData>
  <autoFilter ref="A8:AF22" xr:uid="{93BF68BE-3695-49D4-BF8F-D0EC90A57403}"/>
  <mergeCells count="25">
    <mergeCell ref="A27:J27"/>
    <mergeCell ref="K27:U27"/>
    <mergeCell ref="V27:AF27"/>
    <mergeCell ref="A28:AF28"/>
    <mergeCell ref="A9:A14"/>
    <mergeCell ref="B12:B13"/>
    <mergeCell ref="C12:C13"/>
    <mergeCell ref="A15:A16"/>
    <mergeCell ref="A17:A22"/>
    <mergeCell ref="B17:B20"/>
    <mergeCell ref="A26:J26"/>
    <mergeCell ref="K26:U26"/>
    <mergeCell ref="V26:AF26"/>
    <mergeCell ref="A7:C7"/>
    <mergeCell ref="D7:AF7"/>
    <mergeCell ref="A25:J25"/>
    <mergeCell ref="K25:U25"/>
    <mergeCell ref="V25:AF25"/>
    <mergeCell ref="C17:C20"/>
    <mergeCell ref="A2:C5"/>
    <mergeCell ref="D2:AD5"/>
    <mergeCell ref="AE2:AF2"/>
    <mergeCell ref="AE3:AF3"/>
    <mergeCell ref="AE4:AF4"/>
    <mergeCell ref="AE5:AF5"/>
  </mergeCells>
  <phoneticPr fontId="42" type="noConversion"/>
  <pageMargins left="1" right="1" top="1" bottom="1" header="0" footer="0"/>
  <pageSetup orientation="landscape"/>
  <drawing r:id="rId1"/>
  <extLst>
    <ext xmlns:x14="http://schemas.microsoft.com/office/spreadsheetml/2009/9/main" uri="{CCE6A557-97BC-4b89-ADB6-D9C93CAAB3DF}">
      <x14:dataValidations xmlns:xm="http://schemas.microsoft.com/office/excel/2006/main" count="4">
        <x14:dataValidation type="list" allowBlank="1" showInputMessage="1" showErrorMessage="1" xr:uid="{E04CC662-9E1D-4476-B172-624E43458A7F}">
          <x14:formula1>
            <xm:f>Listas!$A$2:$A$21</xm:f>
          </x14:formula1>
          <xm:sqref>AE21</xm:sqref>
        </x14:dataValidation>
        <x14:dataValidation type="list" allowBlank="1" showInputMessage="1" showErrorMessage="1" xr:uid="{AAA50DAD-FDEE-44A2-9E99-424E3759A706}">
          <x14:formula1>
            <xm:f>Listas!$A$52:$A$65</xm:f>
          </x14:formula1>
          <xm:sqref>AF21</xm:sqref>
        </x14:dataValidation>
        <x14:dataValidation type="list" allowBlank="1" showInputMessage="1" showErrorMessage="1" xr:uid="{6C7A5B3B-A323-4764-9E73-2BF1EBAFB0E8}">
          <x14:formula1>
            <xm:f>Listas!$A$69:$A$91</xm:f>
          </x14:formula1>
          <xm:sqref>T9:T13 T15:T22</xm:sqref>
        </x14:dataValidation>
        <x14:dataValidation type="list" allowBlank="1" showInputMessage="1" showErrorMessage="1" xr:uid="{787F150B-788B-4B11-B331-FCBAFDCB6CCB}">
          <x14:formula1>
            <xm:f>Listas!$A$94:$A$119</xm:f>
          </x14:formula1>
          <xm:sqref>AD21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6ED0B-C8D6-40A6-9776-1EC0FE785122}">
  <dimension ref="A2:AF29"/>
  <sheetViews>
    <sheetView showGridLines="0" workbookViewId="0">
      <pane xSplit="1" ySplit="8" topLeftCell="B9" activePane="bottomRight" state="frozen"/>
      <selection pane="topRight" activeCell="B1" sqref="B1"/>
      <selection pane="bottomLeft" activeCell="A9" sqref="A9"/>
      <selection pane="bottomRight" activeCell="C9" sqref="C9"/>
    </sheetView>
  </sheetViews>
  <sheetFormatPr baseColWidth="10" defaultColWidth="14.5" defaultRowHeight="15" x14ac:dyDescent="0.2"/>
  <cols>
    <col min="1" max="1" width="33.6640625" customWidth="1"/>
    <col min="2" max="2" width="17" customWidth="1"/>
    <col min="3" max="3" width="51.6640625" customWidth="1"/>
    <col min="4" max="4" width="11.1640625" customWidth="1"/>
    <col min="5" max="5" width="35" customWidth="1"/>
    <col min="6" max="6" width="23.83203125" customWidth="1"/>
    <col min="7" max="7" width="15.83203125" customWidth="1"/>
    <col min="8" max="8" width="14.1640625" customWidth="1"/>
    <col min="9" max="9" width="13.5" customWidth="1"/>
    <col min="10" max="10" width="17.1640625" customWidth="1"/>
    <col min="11" max="11" width="19.33203125" customWidth="1"/>
    <col min="12" max="12" width="16.33203125" customWidth="1"/>
    <col min="13" max="13" width="14.33203125" customWidth="1"/>
    <col min="14" max="15" width="20.83203125" customWidth="1"/>
    <col min="16" max="16" width="16.6640625" customWidth="1"/>
    <col min="17" max="17" width="19.5" customWidth="1"/>
    <col min="18" max="18" width="17.5" customWidth="1"/>
    <col min="19" max="19" width="17.83203125" customWidth="1"/>
    <col min="20" max="20" width="19.5" hidden="1" customWidth="1"/>
    <col min="21" max="21" width="23.5" hidden="1" customWidth="1"/>
    <col min="22" max="22" width="19.5" hidden="1" customWidth="1"/>
    <col min="23" max="23" width="19" hidden="1" customWidth="1"/>
    <col min="24" max="24" width="19.83203125" hidden="1" customWidth="1"/>
    <col min="25" max="25" width="21.83203125" hidden="1" customWidth="1"/>
    <col min="26" max="26" width="19" customWidth="1"/>
    <col min="27" max="27" width="17.5" customWidth="1"/>
    <col min="28" max="28" width="14.6640625" customWidth="1"/>
    <col min="29" max="29" width="15.1640625" customWidth="1"/>
    <col min="30" max="31" width="19.83203125" customWidth="1"/>
    <col min="32" max="32" width="21.83203125" customWidth="1"/>
    <col min="33" max="33" width="11.5" customWidth="1"/>
  </cols>
  <sheetData>
    <row r="2" spans="1:32" x14ac:dyDescent="0.2">
      <c r="A2" s="337"/>
      <c r="B2" s="338"/>
      <c r="C2" s="338"/>
      <c r="D2" s="346" t="s">
        <v>8</v>
      </c>
      <c r="E2" s="346"/>
      <c r="F2" s="346"/>
      <c r="G2" s="346"/>
      <c r="H2" s="346"/>
      <c r="I2" s="346"/>
      <c r="J2" s="346"/>
      <c r="K2" s="346"/>
      <c r="L2" s="346"/>
      <c r="M2" s="346"/>
      <c r="N2" s="346"/>
      <c r="O2" s="346"/>
      <c r="P2" s="346"/>
      <c r="Q2" s="346"/>
      <c r="R2" s="346"/>
      <c r="S2" s="346"/>
      <c r="T2" s="346"/>
      <c r="U2" s="346"/>
      <c r="V2" s="346"/>
      <c r="W2" s="346"/>
      <c r="X2" s="346"/>
      <c r="Y2" s="346"/>
      <c r="Z2" s="346"/>
      <c r="AA2" s="346"/>
      <c r="AB2" s="346"/>
      <c r="AC2" s="346"/>
      <c r="AD2" s="346"/>
      <c r="AE2" s="343" t="s">
        <v>0</v>
      </c>
      <c r="AF2" s="343"/>
    </row>
    <row r="3" spans="1:32" x14ac:dyDescent="0.2">
      <c r="A3" s="339"/>
      <c r="B3" s="340"/>
      <c r="C3" s="340"/>
      <c r="D3" s="346"/>
      <c r="E3" s="346"/>
      <c r="F3" s="346"/>
      <c r="G3" s="346"/>
      <c r="H3" s="346"/>
      <c r="I3" s="346"/>
      <c r="J3" s="346"/>
      <c r="K3" s="346"/>
      <c r="L3" s="346"/>
      <c r="M3" s="346"/>
      <c r="N3" s="346"/>
      <c r="O3" s="346"/>
      <c r="P3" s="346"/>
      <c r="Q3" s="346"/>
      <c r="R3" s="346"/>
      <c r="S3" s="346"/>
      <c r="T3" s="346"/>
      <c r="U3" s="346"/>
      <c r="V3" s="346"/>
      <c r="W3" s="346"/>
      <c r="X3" s="346"/>
      <c r="Y3" s="346"/>
      <c r="Z3" s="346"/>
      <c r="AA3" s="346"/>
      <c r="AB3" s="346"/>
      <c r="AC3" s="346"/>
      <c r="AD3" s="346"/>
      <c r="AE3" s="344" t="s">
        <v>7</v>
      </c>
      <c r="AF3" s="344"/>
    </row>
    <row r="4" spans="1:32" x14ac:dyDescent="0.2">
      <c r="A4" s="339"/>
      <c r="B4" s="340"/>
      <c r="C4" s="340"/>
      <c r="D4" s="346"/>
      <c r="E4" s="346"/>
      <c r="F4" s="346"/>
      <c r="G4" s="346"/>
      <c r="H4" s="346"/>
      <c r="I4" s="346"/>
      <c r="J4" s="346"/>
      <c r="K4" s="346"/>
      <c r="L4" s="346"/>
      <c r="M4" s="346"/>
      <c r="N4" s="346"/>
      <c r="O4" s="346"/>
      <c r="P4" s="346"/>
      <c r="Q4" s="346"/>
      <c r="R4" s="346"/>
      <c r="S4" s="346"/>
      <c r="T4" s="346"/>
      <c r="U4" s="346"/>
      <c r="V4" s="346"/>
      <c r="W4" s="346"/>
      <c r="X4" s="346"/>
      <c r="Y4" s="346"/>
      <c r="Z4" s="346"/>
      <c r="AA4" s="346"/>
      <c r="AB4" s="346"/>
      <c r="AC4" s="346"/>
      <c r="AD4" s="346"/>
      <c r="AE4" s="345" t="s">
        <v>9</v>
      </c>
      <c r="AF4" s="345"/>
    </row>
    <row r="5" spans="1:32" x14ac:dyDescent="0.2">
      <c r="A5" s="341"/>
      <c r="B5" s="342"/>
      <c r="C5" s="342"/>
      <c r="D5" s="346"/>
      <c r="E5" s="346"/>
      <c r="F5" s="346"/>
      <c r="G5" s="346"/>
      <c r="H5" s="346"/>
      <c r="I5" s="346"/>
      <c r="J5" s="346"/>
      <c r="K5" s="346"/>
      <c r="L5" s="346"/>
      <c r="M5" s="346"/>
      <c r="N5" s="346"/>
      <c r="O5" s="346"/>
      <c r="P5" s="346"/>
      <c r="Q5" s="346"/>
      <c r="R5" s="346"/>
      <c r="S5" s="346"/>
      <c r="T5" s="346"/>
      <c r="U5" s="346"/>
      <c r="V5" s="346"/>
      <c r="W5" s="346"/>
      <c r="X5" s="346"/>
      <c r="Y5" s="346"/>
      <c r="Z5" s="346"/>
      <c r="AA5" s="346"/>
      <c r="AB5" s="346"/>
      <c r="AC5" s="346"/>
      <c r="AD5" s="346"/>
      <c r="AE5" s="343" t="s">
        <v>1791</v>
      </c>
      <c r="AF5" s="343"/>
    </row>
    <row r="6" spans="1:32" ht="19" x14ac:dyDescent="0.2">
      <c r="A6" s="12"/>
      <c r="B6" s="6"/>
      <c r="C6" s="6"/>
      <c r="D6" s="6"/>
      <c r="E6" s="6"/>
      <c r="F6" s="6"/>
      <c r="G6" s="6"/>
      <c r="H6" s="6"/>
      <c r="I6" s="7"/>
      <c r="J6" s="7"/>
      <c r="K6" s="7"/>
      <c r="L6" s="7"/>
      <c r="M6" s="7"/>
      <c r="N6" s="7"/>
      <c r="O6" s="7"/>
      <c r="P6" s="7"/>
      <c r="Q6" s="7"/>
      <c r="R6" s="7"/>
      <c r="S6" s="7"/>
      <c r="T6" s="7"/>
      <c r="U6" s="7"/>
      <c r="V6" s="7"/>
      <c r="W6" s="7"/>
      <c r="X6" s="7"/>
      <c r="Y6" s="8"/>
      <c r="Z6" s="8"/>
      <c r="AA6" s="8"/>
      <c r="AB6" s="9"/>
      <c r="AC6" s="9"/>
      <c r="AD6" s="9"/>
      <c r="AE6" s="9"/>
      <c r="AF6" s="2"/>
    </row>
    <row r="7" spans="1:32" ht="16" x14ac:dyDescent="0.2">
      <c r="A7" s="331" t="s">
        <v>197</v>
      </c>
      <c r="B7" s="332"/>
      <c r="C7" s="333"/>
      <c r="D7" s="334" t="s">
        <v>200</v>
      </c>
      <c r="E7" s="335"/>
      <c r="F7" s="335"/>
      <c r="G7" s="335"/>
      <c r="H7" s="335"/>
      <c r="I7" s="335"/>
      <c r="J7" s="335"/>
      <c r="K7" s="335"/>
      <c r="L7" s="335"/>
      <c r="M7" s="335"/>
      <c r="N7" s="335"/>
      <c r="O7" s="335"/>
      <c r="P7" s="335"/>
      <c r="Q7" s="335"/>
      <c r="R7" s="335"/>
      <c r="S7" s="335"/>
      <c r="T7" s="335"/>
      <c r="U7" s="335"/>
      <c r="V7" s="335"/>
      <c r="W7" s="335"/>
      <c r="X7" s="335"/>
      <c r="Y7" s="335"/>
      <c r="Z7" s="335"/>
      <c r="AA7" s="335"/>
      <c r="AB7" s="335"/>
      <c r="AC7" s="335"/>
      <c r="AD7" s="335"/>
      <c r="AE7" s="335"/>
      <c r="AF7" s="336"/>
    </row>
    <row r="8" spans="1:32" ht="51" x14ac:dyDescent="0.2">
      <c r="A8" s="18" t="s">
        <v>35</v>
      </c>
      <c r="B8" s="18" t="s">
        <v>13</v>
      </c>
      <c r="C8" s="18" t="s">
        <v>14</v>
      </c>
      <c r="D8" s="11" t="s">
        <v>15</v>
      </c>
      <c r="E8" s="11" t="s">
        <v>16</v>
      </c>
      <c r="F8" s="11" t="s">
        <v>17</v>
      </c>
      <c r="G8" s="11" t="s">
        <v>18</v>
      </c>
      <c r="H8" s="11" t="s">
        <v>19</v>
      </c>
      <c r="I8" s="11" t="s">
        <v>20</v>
      </c>
      <c r="J8" s="11" t="s">
        <v>21</v>
      </c>
      <c r="K8" s="11" t="s">
        <v>22</v>
      </c>
      <c r="L8" s="11" t="s">
        <v>23</v>
      </c>
      <c r="M8" s="11" t="s">
        <v>24</v>
      </c>
      <c r="N8" s="11" t="s">
        <v>25</v>
      </c>
      <c r="O8" s="11" t="s">
        <v>260</v>
      </c>
      <c r="P8" s="11" t="s">
        <v>261</v>
      </c>
      <c r="Q8" s="11" t="s">
        <v>262</v>
      </c>
      <c r="R8" s="11" t="s">
        <v>263</v>
      </c>
      <c r="S8" s="11" t="s">
        <v>264</v>
      </c>
      <c r="T8" s="19" t="s">
        <v>26</v>
      </c>
      <c r="U8" s="19" t="s">
        <v>27</v>
      </c>
      <c r="V8" s="20" t="s">
        <v>265</v>
      </c>
      <c r="W8" s="20" t="s">
        <v>266</v>
      </c>
      <c r="X8" s="20" t="s">
        <v>268</v>
      </c>
      <c r="Y8" s="20" t="s">
        <v>267</v>
      </c>
      <c r="Z8" s="21" t="s">
        <v>269</v>
      </c>
      <c r="AA8" s="21" t="s">
        <v>28</v>
      </c>
      <c r="AB8" s="21" t="s">
        <v>29</v>
      </c>
      <c r="AC8" s="21" t="s">
        <v>30</v>
      </c>
      <c r="AD8" s="21" t="s">
        <v>31</v>
      </c>
      <c r="AE8" s="21" t="s">
        <v>32</v>
      </c>
      <c r="AF8" s="21" t="s">
        <v>33</v>
      </c>
    </row>
    <row r="9" spans="1:32" ht="160" x14ac:dyDescent="0.2">
      <c r="A9" s="327" t="s">
        <v>755</v>
      </c>
      <c r="B9" s="42" t="s">
        <v>756</v>
      </c>
      <c r="C9" s="123" t="s">
        <v>757</v>
      </c>
      <c r="D9" s="65" t="s">
        <v>766</v>
      </c>
      <c r="E9" s="26" t="s">
        <v>759</v>
      </c>
      <c r="F9" s="26" t="s">
        <v>186</v>
      </c>
      <c r="G9" s="42" t="s">
        <v>120</v>
      </c>
      <c r="H9" s="41" t="s">
        <v>760</v>
      </c>
      <c r="I9" s="42" t="s">
        <v>122</v>
      </c>
      <c r="J9" s="42">
        <v>0</v>
      </c>
      <c r="K9" s="41"/>
      <c r="L9" s="42"/>
      <c r="M9" s="42"/>
      <c r="N9" s="41" t="s">
        <v>761</v>
      </c>
      <c r="O9" s="41">
        <v>0</v>
      </c>
      <c r="P9" s="41">
        <v>0</v>
      </c>
      <c r="Q9" s="41" t="s">
        <v>762</v>
      </c>
      <c r="R9" s="41" t="s">
        <v>763</v>
      </c>
      <c r="S9" s="41">
        <v>0</v>
      </c>
      <c r="T9" s="10"/>
      <c r="U9" s="76">
        <v>350000000</v>
      </c>
      <c r="V9" s="76">
        <v>350000000</v>
      </c>
      <c r="W9" s="76">
        <v>0</v>
      </c>
      <c r="X9" s="76">
        <v>0</v>
      </c>
      <c r="Y9" s="76">
        <v>0</v>
      </c>
      <c r="Z9" s="14" t="s">
        <v>1220</v>
      </c>
      <c r="AA9" s="14" t="s">
        <v>1221</v>
      </c>
      <c r="AB9" s="77">
        <v>45691</v>
      </c>
      <c r="AC9" s="77">
        <v>45869</v>
      </c>
      <c r="AD9" s="14" t="s">
        <v>186</v>
      </c>
      <c r="AE9" s="14" t="s">
        <v>99</v>
      </c>
      <c r="AF9" s="14" t="s">
        <v>131</v>
      </c>
    </row>
    <row r="10" spans="1:32" ht="112" x14ac:dyDescent="0.2">
      <c r="A10" s="327"/>
      <c r="B10" s="42" t="s">
        <v>764</v>
      </c>
      <c r="C10" s="26" t="s">
        <v>765</v>
      </c>
      <c r="D10" s="65" t="s">
        <v>773</v>
      </c>
      <c r="E10" s="26" t="s">
        <v>767</v>
      </c>
      <c r="F10" s="26" t="s">
        <v>181</v>
      </c>
      <c r="G10" s="42" t="s">
        <v>120</v>
      </c>
      <c r="H10" s="41" t="s">
        <v>768</v>
      </c>
      <c r="I10" s="42" t="s">
        <v>122</v>
      </c>
      <c r="J10" s="42">
        <v>0</v>
      </c>
      <c r="K10" s="42"/>
      <c r="L10" s="42"/>
      <c r="M10" s="42"/>
      <c r="N10" s="41" t="s">
        <v>769</v>
      </c>
      <c r="O10" s="41">
        <v>0</v>
      </c>
      <c r="P10" s="41">
        <v>0</v>
      </c>
      <c r="Q10" s="41" t="s">
        <v>770</v>
      </c>
      <c r="R10" s="41" t="s">
        <v>771</v>
      </c>
      <c r="S10" s="41">
        <v>0</v>
      </c>
      <c r="T10" s="10"/>
      <c r="U10" s="69"/>
      <c r="V10" s="69"/>
      <c r="W10" s="69"/>
      <c r="X10" s="69"/>
      <c r="Y10" s="69"/>
      <c r="Z10" s="75" t="s">
        <v>1031</v>
      </c>
      <c r="AA10" s="14" t="s">
        <v>1036</v>
      </c>
      <c r="AB10" s="77">
        <v>45691</v>
      </c>
      <c r="AC10" s="77">
        <v>45989</v>
      </c>
      <c r="AD10" s="14" t="s">
        <v>181</v>
      </c>
      <c r="AE10" s="14" t="s">
        <v>116</v>
      </c>
      <c r="AF10" s="13" t="s">
        <v>143</v>
      </c>
    </row>
    <row r="11" spans="1:32" ht="144" x14ac:dyDescent="0.2">
      <c r="A11" s="327"/>
      <c r="B11" s="42" t="s">
        <v>772</v>
      </c>
      <c r="C11" s="105" t="s">
        <v>1144</v>
      </c>
      <c r="D11" s="65" t="s">
        <v>781</v>
      </c>
      <c r="E11" s="26" t="s">
        <v>774</v>
      </c>
      <c r="F11" s="43" t="s">
        <v>775</v>
      </c>
      <c r="G11" s="42" t="s">
        <v>120</v>
      </c>
      <c r="H11" s="130" t="s">
        <v>1243</v>
      </c>
      <c r="I11" s="42" t="s">
        <v>122</v>
      </c>
      <c r="J11" s="42">
        <v>1</v>
      </c>
      <c r="K11" s="41" t="s">
        <v>777</v>
      </c>
      <c r="L11" s="42">
        <v>2022</v>
      </c>
      <c r="M11" s="42"/>
      <c r="N11" s="42" t="s">
        <v>776</v>
      </c>
      <c r="O11" s="41">
        <v>0</v>
      </c>
      <c r="P11" s="41" t="s">
        <v>778</v>
      </c>
      <c r="Q11" s="41">
        <v>0</v>
      </c>
      <c r="R11" s="41">
        <v>0</v>
      </c>
      <c r="S11" s="41">
        <v>0</v>
      </c>
      <c r="T11" s="14" t="s">
        <v>147</v>
      </c>
      <c r="U11" s="106">
        <v>580600000</v>
      </c>
      <c r="V11" s="106">
        <v>172497195</v>
      </c>
      <c r="W11" s="14">
        <v>0</v>
      </c>
      <c r="X11" s="14">
        <v>0</v>
      </c>
      <c r="Y11" s="14">
        <v>0</v>
      </c>
      <c r="Z11" s="14" t="s">
        <v>1172</v>
      </c>
      <c r="AA11" s="14" t="s">
        <v>1173</v>
      </c>
      <c r="AB11" s="77">
        <v>45691</v>
      </c>
      <c r="AC11" s="77">
        <v>45989</v>
      </c>
      <c r="AD11" s="14" t="s">
        <v>1174</v>
      </c>
      <c r="AE11" s="14" t="s">
        <v>116</v>
      </c>
      <c r="AF11" s="13" t="s">
        <v>143</v>
      </c>
    </row>
    <row r="12" spans="1:32" ht="288" x14ac:dyDescent="0.2">
      <c r="A12" s="327"/>
      <c r="B12" s="42" t="s">
        <v>779</v>
      </c>
      <c r="C12" s="123" t="s">
        <v>780</v>
      </c>
      <c r="D12" s="65" t="s">
        <v>789</v>
      </c>
      <c r="E12" s="26" t="s">
        <v>782</v>
      </c>
      <c r="F12" s="26" t="s">
        <v>186</v>
      </c>
      <c r="G12" s="42" t="s">
        <v>120</v>
      </c>
      <c r="H12" s="41" t="s">
        <v>783</v>
      </c>
      <c r="I12" s="42" t="s">
        <v>123</v>
      </c>
      <c r="J12" s="42">
        <v>1</v>
      </c>
      <c r="K12" s="41" t="s">
        <v>784</v>
      </c>
      <c r="L12" s="42">
        <v>2024</v>
      </c>
      <c r="M12" s="42" t="s">
        <v>126</v>
      </c>
      <c r="N12" s="41" t="s">
        <v>785</v>
      </c>
      <c r="O12" s="41">
        <v>0</v>
      </c>
      <c r="P12" s="41">
        <v>0</v>
      </c>
      <c r="Q12" s="41" t="s">
        <v>786</v>
      </c>
      <c r="R12" s="41" t="s">
        <v>786</v>
      </c>
      <c r="S12" s="41">
        <v>0</v>
      </c>
      <c r="T12" s="10"/>
      <c r="U12" s="76">
        <v>350000000</v>
      </c>
      <c r="V12" s="76">
        <v>350000000</v>
      </c>
      <c r="W12" s="76">
        <v>0</v>
      </c>
      <c r="X12" s="76">
        <v>0</v>
      </c>
      <c r="Y12" s="76">
        <v>0</v>
      </c>
      <c r="Z12" s="14" t="s">
        <v>1222</v>
      </c>
      <c r="AA12" s="14" t="s">
        <v>1223</v>
      </c>
      <c r="AB12" s="77">
        <v>45691</v>
      </c>
      <c r="AC12" s="77">
        <v>45869</v>
      </c>
      <c r="AD12" s="14" t="s">
        <v>186</v>
      </c>
      <c r="AE12" s="14" t="s">
        <v>99</v>
      </c>
      <c r="AF12" s="14" t="s">
        <v>131</v>
      </c>
    </row>
    <row r="13" spans="1:32" ht="96" x14ac:dyDescent="0.2">
      <c r="A13" s="327"/>
      <c r="B13" s="42" t="s">
        <v>787</v>
      </c>
      <c r="C13" s="26" t="s">
        <v>788</v>
      </c>
      <c r="D13" s="65" t="s">
        <v>795</v>
      </c>
      <c r="E13" s="26" t="s">
        <v>790</v>
      </c>
      <c r="F13" s="26" t="s">
        <v>181</v>
      </c>
      <c r="G13" s="42" t="s">
        <v>120</v>
      </c>
      <c r="H13" s="41" t="s">
        <v>791</v>
      </c>
      <c r="I13" s="42" t="s">
        <v>123</v>
      </c>
      <c r="J13" s="42">
        <v>0</v>
      </c>
      <c r="K13" s="42"/>
      <c r="L13" s="42"/>
      <c r="M13" s="42"/>
      <c r="N13" s="41" t="s">
        <v>792</v>
      </c>
      <c r="O13" s="41">
        <v>0</v>
      </c>
      <c r="P13" s="41" t="s">
        <v>792</v>
      </c>
      <c r="Q13" s="41" t="s">
        <v>792</v>
      </c>
      <c r="R13" s="41" t="s">
        <v>792</v>
      </c>
      <c r="S13" s="41" t="s">
        <v>792</v>
      </c>
      <c r="T13" s="10"/>
      <c r="U13" s="69"/>
      <c r="V13" s="69"/>
      <c r="W13" s="69"/>
      <c r="X13" s="69"/>
      <c r="Y13" s="69"/>
      <c r="Z13" s="14" t="s">
        <v>1034</v>
      </c>
      <c r="AA13" s="14" t="s">
        <v>1035</v>
      </c>
      <c r="AB13" s="77">
        <v>45691</v>
      </c>
      <c r="AC13" s="77">
        <v>45989</v>
      </c>
      <c r="AD13" s="14" t="s">
        <v>181</v>
      </c>
      <c r="AE13" s="14" t="s">
        <v>116</v>
      </c>
      <c r="AF13" s="16" t="s">
        <v>143</v>
      </c>
    </row>
    <row r="14" spans="1:32" ht="112" x14ac:dyDescent="0.2">
      <c r="A14" s="327" t="s">
        <v>793</v>
      </c>
      <c r="B14" s="351" t="s">
        <v>794</v>
      </c>
      <c r="C14" s="352" t="s">
        <v>1090</v>
      </c>
      <c r="D14" s="65" t="s">
        <v>804</v>
      </c>
      <c r="E14" s="26" t="s">
        <v>796</v>
      </c>
      <c r="F14" s="26" t="s">
        <v>189</v>
      </c>
      <c r="G14" s="42" t="s">
        <v>120</v>
      </c>
      <c r="H14" s="41" t="s">
        <v>797</v>
      </c>
      <c r="I14" s="42" t="s">
        <v>123</v>
      </c>
      <c r="J14" s="42">
        <v>876</v>
      </c>
      <c r="K14" s="41" t="s">
        <v>798</v>
      </c>
      <c r="L14" s="42">
        <v>2024</v>
      </c>
      <c r="M14" s="42" t="s">
        <v>126</v>
      </c>
      <c r="N14" s="47" t="s">
        <v>799</v>
      </c>
      <c r="O14" s="41">
        <v>0</v>
      </c>
      <c r="P14" s="47" t="s">
        <v>800</v>
      </c>
      <c r="Q14" s="47" t="s">
        <v>801</v>
      </c>
      <c r="R14" s="47" t="s">
        <v>802</v>
      </c>
      <c r="S14" s="47" t="s">
        <v>803</v>
      </c>
      <c r="T14" s="10"/>
      <c r="U14" s="69"/>
      <c r="V14" s="69"/>
      <c r="W14" s="69"/>
      <c r="X14" s="69"/>
      <c r="Y14" s="69"/>
      <c r="Z14" s="95" t="s">
        <v>1085</v>
      </c>
      <c r="AA14" s="95" t="s">
        <v>1086</v>
      </c>
      <c r="AB14" s="85">
        <v>45691</v>
      </c>
      <c r="AC14" s="85">
        <v>45989</v>
      </c>
      <c r="AD14" s="14" t="s">
        <v>189</v>
      </c>
      <c r="AE14" s="14" t="s">
        <v>116</v>
      </c>
      <c r="AF14" s="13" t="s">
        <v>143</v>
      </c>
    </row>
    <row r="15" spans="1:32" ht="208" x14ac:dyDescent="0.2">
      <c r="A15" s="327"/>
      <c r="B15" s="351"/>
      <c r="C15" s="330"/>
      <c r="D15" s="65" t="s">
        <v>809</v>
      </c>
      <c r="E15" s="26" t="s">
        <v>805</v>
      </c>
      <c r="F15" s="26" t="s">
        <v>187</v>
      </c>
      <c r="G15" s="42" t="s">
        <v>120</v>
      </c>
      <c r="H15" s="41" t="s">
        <v>806</v>
      </c>
      <c r="I15" s="42" t="s">
        <v>123</v>
      </c>
      <c r="J15" s="42">
        <v>876</v>
      </c>
      <c r="K15" s="41" t="s">
        <v>798</v>
      </c>
      <c r="L15" s="42">
        <v>2024</v>
      </c>
      <c r="M15" s="42" t="s">
        <v>126</v>
      </c>
      <c r="N15" s="47" t="s">
        <v>807</v>
      </c>
      <c r="O15" s="41">
        <v>0</v>
      </c>
      <c r="P15" s="41">
        <v>0</v>
      </c>
      <c r="Q15" s="47" t="s">
        <v>808</v>
      </c>
      <c r="R15" s="47" t="s">
        <v>808</v>
      </c>
      <c r="S15" s="41">
        <v>0</v>
      </c>
      <c r="T15" s="10"/>
      <c r="U15" s="69"/>
      <c r="V15" s="69"/>
      <c r="W15" s="69"/>
      <c r="X15" s="69"/>
      <c r="Y15" s="69"/>
      <c r="Z15" s="14" t="s">
        <v>1068</v>
      </c>
      <c r="AA15" s="14" t="s">
        <v>1069</v>
      </c>
      <c r="AB15" s="77">
        <v>45899</v>
      </c>
      <c r="AC15" s="77">
        <v>45989</v>
      </c>
      <c r="AD15" s="14" t="s">
        <v>187</v>
      </c>
      <c r="AE15" s="14" t="s">
        <v>100</v>
      </c>
      <c r="AF15" s="13" t="s">
        <v>132</v>
      </c>
    </row>
    <row r="16" spans="1:32" ht="64" x14ac:dyDescent="0.2">
      <c r="A16" s="327"/>
      <c r="B16" s="351"/>
      <c r="C16" s="330"/>
      <c r="D16" s="65" t="s">
        <v>813</v>
      </c>
      <c r="E16" s="121" t="s">
        <v>810</v>
      </c>
      <c r="F16" s="26" t="s">
        <v>190</v>
      </c>
      <c r="G16" s="42" t="s">
        <v>120</v>
      </c>
      <c r="H16" s="41" t="s">
        <v>811</v>
      </c>
      <c r="I16" s="42" t="s">
        <v>122</v>
      </c>
      <c r="J16" s="42"/>
      <c r="K16" s="42"/>
      <c r="L16" s="42"/>
      <c r="M16" s="42"/>
      <c r="N16" s="41" t="s">
        <v>812</v>
      </c>
      <c r="O16" s="41">
        <v>0</v>
      </c>
      <c r="P16" s="41" t="s">
        <v>812</v>
      </c>
      <c r="Q16" s="41">
        <v>0</v>
      </c>
      <c r="R16" s="41">
        <v>0</v>
      </c>
      <c r="S16" s="41">
        <v>0</v>
      </c>
      <c r="T16" s="10"/>
      <c r="U16" s="69"/>
      <c r="V16" s="69"/>
      <c r="W16" s="69"/>
      <c r="X16" s="69"/>
      <c r="Y16" s="69"/>
      <c r="Z16" s="14" t="s">
        <v>1212</v>
      </c>
      <c r="AA16" s="14" t="s">
        <v>1213</v>
      </c>
      <c r="AB16" s="77">
        <v>45691</v>
      </c>
      <c r="AC16" s="77">
        <v>45989</v>
      </c>
      <c r="AD16" s="14" t="s">
        <v>190</v>
      </c>
      <c r="AE16" s="14" t="s">
        <v>100</v>
      </c>
      <c r="AF16" s="13" t="s">
        <v>134</v>
      </c>
    </row>
    <row r="17" spans="1:32" ht="304" x14ac:dyDescent="0.2">
      <c r="A17" s="327"/>
      <c r="B17" s="351"/>
      <c r="C17" s="330"/>
      <c r="D17" s="65" t="s">
        <v>818</v>
      </c>
      <c r="E17" s="26" t="s">
        <v>814</v>
      </c>
      <c r="F17" s="26" t="s">
        <v>181</v>
      </c>
      <c r="G17" s="42" t="s">
        <v>120</v>
      </c>
      <c r="H17" s="130" t="s">
        <v>1244</v>
      </c>
      <c r="I17" s="42" t="s">
        <v>123</v>
      </c>
      <c r="J17" s="42">
        <v>80</v>
      </c>
      <c r="K17" s="41" t="s">
        <v>815</v>
      </c>
      <c r="L17" s="42">
        <v>2024</v>
      </c>
      <c r="M17" s="42" t="s">
        <v>126</v>
      </c>
      <c r="N17" s="41" t="s">
        <v>816</v>
      </c>
      <c r="O17" s="41">
        <v>0</v>
      </c>
      <c r="P17" s="41">
        <v>0</v>
      </c>
      <c r="Q17" s="41" t="s">
        <v>817</v>
      </c>
      <c r="R17" s="41" t="s">
        <v>817</v>
      </c>
      <c r="S17" s="41">
        <v>0</v>
      </c>
      <c r="T17" s="10"/>
      <c r="U17" s="69"/>
      <c r="V17" s="69"/>
      <c r="W17" s="69"/>
      <c r="X17" s="69"/>
      <c r="Y17" s="69"/>
      <c r="Z17" s="14" t="s">
        <v>1039</v>
      </c>
      <c r="AA17" s="14" t="s">
        <v>1032</v>
      </c>
      <c r="AB17" s="77">
        <v>45691</v>
      </c>
      <c r="AC17" s="77">
        <v>45989</v>
      </c>
      <c r="AD17" s="14" t="s">
        <v>181</v>
      </c>
      <c r="AE17" s="14" t="s">
        <v>116</v>
      </c>
      <c r="AF17" s="13" t="s">
        <v>143</v>
      </c>
    </row>
    <row r="18" spans="1:32" ht="304" x14ac:dyDescent="0.2">
      <c r="A18" s="327"/>
      <c r="B18" s="351"/>
      <c r="C18" s="330"/>
      <c r="D18" s="65" t="s">
        <v>821</v>
      </c>
      <c r="E18" s="26" t="s">
        <v>819</v>
      </c>
      <c r="F18" s="26" t="s">
        <v>181</v>
      </c>
      <c r="G18" s="42" t="s">
        <v>120</v>
      </c>
      <c r="H18" s="130" t="s">
        <v>1245</v>
      </c>
      <c r="I18" s="42" t="s">
        <v>123</v>
      </c>
      <c r="J18" s="42">
        <v>271</v>
      </c>
      <c r="K18" s="42" t="s">
        <v>820</v>
      </c>
      <c r="L18" s="42">
        <v>2024</v>
      </c>
      <c r="M18" s="42"/>
      <c r="N18" s="41" t="s">
        <v>816</v>
      </c>
      <c r="O18" s="41">
        <v>0</v>
      </c>
      <c r="P18" s="41">
        <v>0</v>
      </c>
      <c r="Q18" s="41" t="s">
        <v>817</v>
      </c>
      <c r="R18" s="41" t="s">
        <v>817</v>
      </c>
      <c r="S18" s="41">
        <v>0</v>
      </c>
      <c r="T18" s="10"/>
      <c r="U18" s="69"/>
      <c r="V18" s="69"/>
      <c r="W18" s="69"/>
      <c r="X18" s="69"/>
      <c r="Y18" s="69"/>
      <c r="Z18" s="14" t="s">
        <v>1040</v>
      </c>
      <c r="AA18" s="14" t="s">
        <v>1032</v>
      </c>
      <c r="AB18" s="77">
        <v>45691</v>
      </c>
      <c r="AC18" s="77">
        <v>45989</v>
      </c>
      <c r="AD18" s="14" t="s">
        <v>181</v>
      </c>
      <c r="AE18" s="14" t="s">
        <v>116</v>
      </c>
      <c r="AF18" s="13" t="s">
        <v>143</v>
      </c>
    </row>
    <row r="19" spans="1:32" ht="304" x14ac:dyDescent="0.2">
      <c r="A19" s="327"/>
      <c r="B19" s="351"/>
      <c r="C19" s="330"/>
      <c r="D19" s="65" t="s">
        <v>826</v>
      </c>
      <c r="E19" s="26" t="s">
        <v>822</v>
      </c>
      <c r="F19" s="26" t="s">
        <v>181</v>
      </c>
      <c r="G19" s="42" t="s">
        <v>120</v>
      </c>
      <c r="H19" s="130" t="s">
        <v>1246</v>
      </c>
      <c r="I19" s="42" t="s">
        <v>123</v>
      </c>
      <c r="J19" s="42">
        <v>385</v>
      </c>
      <c r="K19" s="42" t="s">
        <v>823</v>
      </c>
      <c r="L19" s="42">
        <v>2024</v>
      </c>
      <c r="M19" s="42" t="s">
        <v>126</v>
      </c>
      <c r="N19" s="41" t="s">
        <v>816</v>
      </c>
      <c r="O19" s="41">
        <v>0</v>
      </c>
      <c r="P19" s="41">
        <v>0</v>
      </c>
      <c r="Q19" s="41" t="s">
        <v>817</v>
      </c>
      <c r="R19" s="41" t="s">
        <v>817</v>
      </c>
      <c r="S19" s="41">
        <v>0</v>
      </c>
      <c r="T19" s="10"/>
      <c r="U19" s="69"/>
      <c r="V19" s="69"/>
      <c r="W19" s="69"/>
      <c r="X19" s="69"/>
      <c r="Y19" s="69"/>
      <c r="Z19" s="14" t="s">
        <v>1038</v>
      </c>
      <c r="AA19" s="14" t="s">
        <v>1032</v>
      </c>
      <c r="AB19" s="77">
        <v>45691</v>
      </c>
      <c r="AC19" s="77">
        <v>45989</v>
      </c>
      <c r="AD19" s="14" t="s">
        <v>181</v>
      </c>
      <c r="AE19" s="14" t="s">
        <v>116</v>
      </c>
      <c r="AF19" s="13" t="s">
        <v>143</v>
      </c>
    </row>
    <row r="20" spans="1:32" ht="160" x14ac:dyDescent="0.2">
      <c r="A20" s="327"/>
      <c r="B20" s="42" t="s">
        <v>824</v>
      </c>
      <c r="C20" s="26" t="s">
        <v>825</v>
      </c>
      <c r="D20" s="65" t="s">
        <v>835</v>
      </c>
      <c r="E20" s="26" t="s">
        <v>827</v>
      </c>
      <c r="F20" s="26" t="s">
        <v>181</v>
      </c>
      <c r="G20" s="42" t="s">
        <v>118</v>
      </c>
      <c r="H20" s="41" t="s">
        <v>828</v>
      </c>
      <c r="I20" s="42" t="s">
        <v>123</v>
      </c>
      <c r="J20" s="42">
        <v>1</v>
      </c>
      <c r="K20" s="41" t="s">
        <v>829</v>
      </c>
      <c r="L20" s="42">
        <v>2024</v>
      </c>
      <c r="M20" s="42" t="s">
        <v>128</v>
      </c>
      <c r="N20" s="41" t="s">
        <v>246</v>
      </c>
      <c r="O20" s="41">
        <v>0</v>
      </c>
      <c r="P20" s="41" t="s">
        <v>830</v>
      </c>
      <c r="Q20" s="41" t="s">
        <v>831</v>
      </c>
      <c r="R20" s="41" t="s">
        <v>832</v>
      </c>
      <c r="S20" s="41" t="s">
        <v>247</v>
      </c>
      <c r="T20" s="10"/>
      <c r="U20" s="69"/>
      <c r="V20" s="69"/>
      <c r="W20" s="69"/>
      <c r="X20" s="69"/>
      <c r="Y20" s="69"/>
      <c r="Z20" s="14" t="s">
        <v>1037</v>
      </c>
      <c r="AA20" s="14" t="s">
        <v>1033</v>
      </c>
      <c r="AB20" s="77">
        <v>45691</v>
      </c>
      <c r="AC20" s="77">
        <v>45989</v>
      </c>
      <c r="AD20" s="14" t="s">
        <v>181</v>
      </c>
      <c r="AE20" s="14" t="s">
        <v>116</v>
      </c>
      <c r="AF20" s="13" t="s">
        <v>143</v>
      </c>
    </row>
    <row r="21" spans="1:32" ht="409.6" x14ac:dyDescent="0.2">
      <c r="A21" s="327"/>
      <c r="B21" s="42" t="s">
        <v>833</v>
      </c>
      <c r="C21" s="26" t="s">
        <v>834</v>
      </c>
      <c r="D21" s="65" t="s">
        <v>842</v>
      </c>
      <c r="E21" s="79" t="s">
        <v>836</v>
      </c>
      <c r="F21" s="26" t="s">
        <v>180</v>
      </c>
      <c r="G21" s="42" t="s">
        <v>120</v>
      </c>
      <c r="H21" s="41" t="s">
        <v>837</v>
      </c>
      <c r="I21" s="42" t="s">
        <v>123</v>
      </c>
      <c r="J21" s="42">
        <v>1</v>
      </c>
      <c r="K21" s="41" t="s">
        <v>838</v>
      </c>
      <c r="L21" s="42">
        <v>2022</v>
      </c>
      <c r="M21" s="42" t="s">
        <v>129</v>
      </c>
      <c r="N21" s="41" t="s">
        <v>839</v>
      </c>
      <c r="O21" s="41">
        <v>0</v>
      </c>
      <c r="P21" s="41" t="s">
        <v>840</v>
      </c>
      <c r="Q21" s="41" t="s">
        <v>840</v>
      </c>
      <c r="R21" s="41" t="s">
        <v>840</v>
      </c>
      <c r="S21" s="41" t="s">
        <v>840</v>
      </c>
      <c r="T21" s="10"/>
      <c r="U21" s="69"/>
      <c r="V21" s="69"/>
      <c r="W21" s="69"/>
      <c r="X21" s="69"/>
      <c r="Y21" s="69"/>
      <c r="Z21" s="14" t="s">
        <v>1099</v>
      </c>
      <c r="AA21" s="14" t="s">
        <v>1100</v>
      </c>
      <c r="AB21" s="77">
        <v>45691</v>
      </c>
      <c r="AC21" s="77">
        <v>45930</v>
      </c>
      <c r="AD21" s="14" t="s">
        <v>180</v>
      </c>
      <c r="AE21" s="14" t="s">
        <v>105</v>
      </c>
      <c r="AF21" s="13" t="s">
        <v>138</v>
      </c>
    </row>
    <row r="22" spans="1:32" ht="112" x14ac:dyDescent="0.2">
      <c r="A22" s="327"/>
      <c r="B22" s="351" t="s">
        <v>841</v>
      </c>
      <c r="C22" s="353" t="s">
        <v>1224</v>
      </c>
      <c r="D22" s="65" t="s">
        <v>849</v>
      </c>
      <c r="E22" s="26" t="s">
        <v>843</v>
      </c>
      <c r="F22" s="26" t="s">
        <v>186</v>
      </c>
      <c r="G22" s="42" t="s">
        <v>120</v>
      </c>
      <c r="H22" s="124" t="s">
        <v>844</v>
      </c>
      <c r="I22" s="42" t="s">
        <v>122</v>
      </c>
      <c r="J22" s="42">
        <v>0</v>
      </c>
      <c r="K22" s="42"/>
      <c r="L22" s="42"/>
      <c r="M22" s="42"/>
      <c r="N22" s="47" t="s">
        <v>845</v>
      </c>
      <c r="O22" s="41">
        <v>0</v>
      </c>
      <c r="P22" s="124" t="s">
        <v>846</v>
      </c>
      <c r="Q22" s="41" t="s">
        <v>847</v>
      </c>
      <c r="R22" s="41" t="s">
        <v>848</v>
      </c>
      <c r="S22" s="41">
        <v>0</v>
      </c>
      <c r="T22" s="10"/>
      <c r="U22" s="76">
        <v>37842012</v>
      </c>
      <c r="V22" s="76">
        <v>37842012</v>
      </c>
      <c r="W22" s="76">
        <v>0</v>
      </c>
      <c r="X22" s="76">
        <v>0</v>
      </c>
      <c r="Y22" s="76">
        <v>0</v>
      </c>
      <c r="Z22" s="14" t="s">
        <v>1225</v>
      </c>
      <c r="AA22" s="14" t="s">
        <v>1226</v>
      </c>
      <c r="AB22" s="77">
        <v>45691</v>
      </c>
      <c r="AC22" s="77">
        <v>45989</v>
      </c>
      <c r="AD22" s="14" t="s">
        <v>186</v>
      </c>
      <c r="AE22" s="14" t="s">
        <v>103</v>
      </c>
      <c r="AF22" s="14" t="s">
        <v>143</v>
      </c>
    </row>
    <row r="23" spans="1:32" ht="96" x14ac:dyDescent="0.2">
      <c r="A23" s="327"/>
      <c r="B23" s="351"/>
      <c r="C23" s="354"/>
      <c r="D23" s="65" t="s">
        <v>874</v>
      </c>
      <c r="E23" s="43" t="s">
        <v>850</v>
      </c>
      <c r="F23" s="26" t="s">
        <v>186</v>
      </c>
      <c r="G23" s="42" t="s">
        <v>120</v>
      </c>
      <c r="H23" s="41" t="s">
        <v>1236</v>
      </c>
      <c r="I23" s="42" t="s">
        <v>122</v>
      </c>
      <c r="J23" s="42">
        <v>0</v>
      </c>
      <c r="K23" s="42"/>
      <c r="L23" s="42"/>
      <c r="M23" s="42"/>
      <c r="N23" s="47" t="s">
        <v>851</v>
      </c>
      <c r="O23" s="41">
        <v>0</v>
      </c>
      <c r="P23" s="41" t="s">
        <v>852</v>
      </c>
      <c r="Q23" s="41" t="s">
        <v>853</v>
      </c>
      <c r="R23" s="41">
        <v>0</v>
      </c>
      <c r="S23" s="41">
        <v>0</v>
      </c>
      <c r="T23" s="10"/>
      <c r="U23" s="76">
        <v>37842012</v>
      </c>
      <c r="V23" s="76">
        <v>37842012</v>
      </c>
      <c r="W23" s="76">
        <v>0</v>
      </c>
      <c r="X23" s="76">
        <v>0</v>
      </c>
      <c r="Y23" s="76">
        <v>0</v>
      </c>
      <c r="Z23" s="14" t="s">
        <v>1237</v>
      </c>
      <c r="AA23" s="14" t="s">
        <v>1238</v>
      </c>
      <c r="AB23" s="77">
        <v>45691</v>
      </c>
      <c r="AC23" s="77">
        <v>45961</v>
      </c>
      <c r="AD23" s="14" t="s">
        <v>186</v>
      </c>
      <c r="AE23" s="14" t="s">
        <v>103</v>
      </c>
      <c r="AF23" s="14" t="s">
        <v>143</v>
      </c>
    </row>
    <row r="24" spans="1:32" x14ac:dyDescent="0.2">
      <c r="A24" s="1"/>
      <c r="B24" s="2"/>
      <c r="C24" s="2"/>
      <c r="D24" s="2"/>
      <c r="E24" s="2"/>
      <c r="F24" s="2"/>
      <c r="G24" s="2"/>
      <c r="H24" s="2"/>
      <c r="I24" s="2"/>
      <c r="J24" s="2"/>
      <c r="K24" s="3"/>
      <c r="L24" s="3"/>
      <c r="M24" s="1"/>
      <c r="N24" s="1"/>
      <c r="O24" s="1"/>
      <c r="P24" s="4"/>
      <c r="Q24" s="4"/>
      <c r="R24" s="4"/>
      <c r="S24" s="4"/>
      <c r="T24" s="5"/>
      <c r="U24" s="5"/>
      <c r="V24" s="5"/>
      <c r="W24" s="5"/>
      <c r="X24" s="5"/>
      <c r="Y24" s="5"/>
      <c r="Z24" s="5"/>
      <c r="AA24" s="5"/>
      <c r="AB24" s="5"/>
      <c r="AC24" s="5"/>
      <c r="AD24" s="5"/>
      <c r="AE24" s="5"/>
      <c r="AF24" s="2"/>
    </row>
    <row r="25" spans="1:32" x14ac:dyDescent="0.2">
      <c r="A25" s="1"/>
      <c r="B25" s="2"/>
      <c r="C25" s="2"/>
      <c r="D25" s="2"/>
      <c r="E25" s="2"/>
      <c r="F25" s="2"/>
      <c r="G25" s="2"/>
      <c r="H25" s="2"/>
      <c r="I25" s="2"/>
      <c r="J25" s="2"/>
      <c r="K25" s="3"/>
      <c r="L25" s="3"/>
      <c r="M25" s="1"/>
      <c r="N25" s="1"/>
      <c r="O25" s="1"/>
      <c r="P25" s="4"/>
      <c r="Q25" s="4"/>
      <c r="R25" s="4"/>
      <c r="S25" s="4"/>
      <c r="T25" s="5"/>
      <c r="U25" s="5"/>
      <c r="V25" s="5"/>
      <c r="W25" s="5"/>
      <c r="X25" s="5"/>
      <c r="Y25" s="5"/>
      <c r="Z25" s="5"/>
      <c r="AA25" s="5"/>
      <c r="AB25" s="5"/>
      <c r="AC25" s="5"/>
      <c r="AD25" s="5"/>
      <c r="AE25" s="5"/>
      <c r="AF25" s="2"/>
    </row>
    <row r="26" spans="1:32" x14ac:dyDescent="0.2">
      <c r="A26" s="324" t="s">
        <v>2</v>
      </c>
      <c r="B26" s="322"/>
      <c r="C26" s="322"/>
      <c r="D26" s="322"/>
      <c r="E26" s="322"/>
      <c r="F26" s="322"/>
      <c r="G26" s="322"/>
      <c r="H26" s="322"/>
      <c r="I26" s="322"/>
      <c r="J26" s="323"/>
      <c r="K26" s="319" t="s">
        <v>11</v>
      </c>
      <c r="L26" s="319"/>
      <c r="M26" s="319"/>
      <c r="N26" s="319"/>
      <c r="O26" s="319"/>
      <c r="P26" s="319"/>
      <c r="Q26" s="319"/>
      <c r="R26" s="319"/>
      <c r="S26" s="319"/>
      <c r="T26" s="319"/>
      <c r="U26" s="319"/>
      <c r="V26" s="313" t="s">
        <v>3</v>
      </c>
      <c r="W26" s="314"/>
      <c r="X26" s="314"/>
      <c r="Y26" s="314"/>
      <c r="Z26" s="314"/>
      <c r="AA26" s="314"/>
      <c r="AB26" s="314"/>
      <c r="AC26" s="314"/>
      <c r="AD26" s="314"/>
      <c r="AE26" s="314"/>
      <c r="AF26" s="315"/>
    </row>
    <row r="27" spans="1:32" x14ac:dyDescent="0.2">
      <c r="A27" s="321" t="s">
        <v>4</v>
      </c>
      <c r="B27" s="322"/>
      <c r="C27" s="322"/>
      <c r="D27" s="322"/>
      <c r="E27" s="322"/>
      <c r="F27" s="322"/>
      <c r="G27" s="322"/>
      <c r="H27" s="322"/>
      <c r="I27" s="322"/>
      <c r="J27" s="323"/>
      <c r="K27" s="320" t="s">
        <v>12</v>
      </c>
      <c r="L27" s="320"/>
      <c r="M27" s="320"/>
      <c r="N27" s="320"/>
      <c r="O27" s="320"/>
      <c r="P27" s="320"/>
      <c r="Q27" s="320"/>
      <c r="R27" s="320"/>
      <c r="S27" s="320"/>
      <c r="T27" s="320"/>
      <c r="U27" s="320"/>
      <c r="V27" s="316" t="s">
        <v>5</v>
      </c>
      <c r="W27" s="317"/>
      <c r="X27" s="317"/>
      <c r="Y27" s="317"/>
      <c r="Z27" s="317"/>
      <c r="AA27" s="317"/>
      <c r="AB27" s="317"/>
      <c r="AC27" s="317"/>
      <c r="AD27" s="317"/>
      <c r="AE27" s="317"/>
      <c r="AF27" s="318"/>
    </row>
    <row r="28" spans="1:32" x14ac:dyDescent="0.2">
      <c r="A28" s="321" t="s">
        <v>10</v>
      </c>
      <c r="B28" s="322"/>
      <c r="C28" s="322"/>
      <c r="D28" s="322"/>
      <c r="E28" s="322"/>
      <c r="F28" s="322"/>
      <c r="G28" s="322"/>
      <c r="H28" s="322"/>
      <c r="I28" s="322"/>
      <c r="J28" s="323"/>
      <c r="K28" s="320" t="s">
        <v>10</v>
      </c>
      <c r="L28" s="320"/>
      <c r="M28" s="320"/>
      <c r="N28" s="320"/>
      <c r="O28" s="320"/>
      <c r="P28" s="320"/>
      <c r="Q28" s="320"/>
      <c r="R28" s="320"/>
      <c r="S28" s="320"/>
      <c r="T28" s="320"/>
      <c r="U28" s="320"/>
      <c r="V28" s="316" t="s">
        <v>10</v>
      </c>
      <c r="W28" s="317"/>
      <c r="X28" s="317"/>
      <c r="Y28" s="317"/>
      <c r="Z28" s="317"/>
      <c r="AA28" s="317"/>
      <c r="AB28" s="317"/>
      <c r="AC28" s="317"/>
      <c r="AD28" s="317"/>
      <c r="AE28" s="317"/>
      <c r="AF28" s="318"/>
    </row>
    <row r="29" spans="1:32" x14ac:dyDescent="0.2">
      <c r="A29" s="312" t="s">
        <v>6</v>
      </c>
      <c r="B29" s="312"/>
      <c r="C29" s="312"/>
      <c r="D29" s="312"/>
      <c r="E29" s="312"/>
      <c r="F29" s="312"/>
      <c r="G29" s="312"/>
      <c r="H29" s="312"/>
      <c r="I29" s="312"/>
      <c r="J29" s="312"/>
      <c r="K29" s="312"/>
      <c r="L29" s="312"/>
      <c r="M29" s="312"/>
      <c r="N29" s="312"/>
      <c r="O29" s="312"/>
      <c r="P29" s="312"/>
      <c r="Q29" s="312"/>
      <c r="R29" s="312"/>
      <c r="S29" s="312"/>
      <c r="T29" s="312"/>
      <c r="U29" s="312"/>
      <c r="V29" s="312"/>
      <c r="W29" s="312"/>
      <c r="X29" s="312"/>
      <c r="Y29" s="312"/>
      <c r="Z29" s="312"/>
      <c r="AA29" s="312"/>
      <c r="AB29" s="312"/>
      <c r="AC29" s="312"/>
      <c r="AD29" s="312"/>
      <c r="AE29" s="312"/>
      <c r="AF29" s="312"/>
    </row>
  </sheetData>
  <autoFilter ref="A8:AF23" xr:uid="{DDE6ED0B-C8D6-40A6-9776-1EC0FE785122}"/>
  <mergeCells count="24">
    <mergeCell ref="A28:J28"/>
    <mergeCell ref="K28:U28"/>
    <mergeCell ref="V28:AF28"/>
    <mergeCell ref="A29:AF29"/>
    <mergeCell ref="A9:A13"/>
    <mergeCell ref="A14:A23"/>
    <mergeCell ref="B14:B19"/>
    <mergeCell ref="C14:C19"/>
    <mergeCell ref="B22:B23"/>
    <mergeCell ref="C22:C23"/>
    <mergeCell ref="A27:J27"/>
    <mergeCell ref="K27:U27"/>
    <mergeCell ref="V27:AF27"/>
    <mergeCell ref="A7:C7"/>
    <mergeCell ref="D7:AF7"/>
    <mergeCell ref="A26:J26"/>
    <mergeCell ref="K26:U26"/>
    <mergeCell ref="V26:AF26"/>
    <mergeCell ref="A2:C5"/>
    <mergeCell ref="D2:AD5"/>
    <mergeCell ref="AE2:AF2"/>
    <mergeCell ref="AE3:AF3"/>
    <mergeCell ref="AE4:AF4"/>
    <mergeCell ref="AE5:AF5"/>
  </mergeCells>
  <phoneticPr fontId="42" type="noConversion"/>
  <pageMargins left="1" right="1" top="1" bottom="1" header="0" footer="0"/>
  <pageSetup orientation="landscape"/>
  <drawing r:id="rId1"/>
  <extLst>
    <ext xmlns:x14="http://schemas.microsoft.com/office/spreadsheetml/2009/9/main" uri="{CCE6A557-97BC-4b89-ADB6-D9C93CAAB3DF}">
      <x14:dataValidations xmlns:xm="http://schemas.microsoft.com/office/excel/2006/main" count="4">
        <x14:dataValidation type="list" allowBlank="1" showInputMessage="1" showErrorMessage="1" xr:uid="{A502A8DB-51B1-4732-BF6E-BE4D145F2CEC}">
          <x14:formula1>
            <xm:f>Listas!$A$52:$A$65</xm:f>
          </x14:formula1>
          <xm:sqref>AF14 AF21</xm:sqref>
        </x14:dataValidation>
        <x14:dataValidation type="list" allowBlank="1" showInputMessage="1" showErrorMessage="1" xr:uid="{93D3B833-3AEE-4CB4-A148-971D71B3813D}">
          <x14:formula1>
            <xm:f>Listas!$A$2:$A$21</xm:f>
          </x14:formula1>
          <xm:sqref>AE13:AE14 AE10 AE17:AE21</xm:sqref>
        </x14:dataValidation>
        <x14:dataValidation type="list" allowBlank="1" showInputMessage="1" showErrorMessage="1" xr:uid="{34E1EA56-B05F-4499-B743-0BD0A2C141AA}">
          <x14:formula1>
            <xm:f>Listas!$A$69:$A$91</xm:f>
          </x14:formula1>
          <xm:sqref>T9:T10 T12:T23</xm:sqref>
        </x14:dataValidation>
        <x14:dataValidation type="list" allowBlank="1" showInputMessage="1" showErrorMessage="1" xr:uid="{74D9AE77-75DC-4469-89A7-94DC56BF7476}">
          <x14:formula1>
            <xm:f>Listas!$A$94:$A$119</xm:f>
          </x14:formula1>
          <xm:sqref>AD14 AD21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2F686-D920-4333-AB23-977D1E3F6132}">
  <dimension ref="A1:AG982"/>
  <sheetViews>
    <sheetView showGridLines="0" zoomScaleNormal="100" workbookViewId="0">
      <selection activeCell="C9" sqref="C9"/>
    </sheetView>
  </sheetViews>
  <sheetFormatPr baseColWidth="10" defaultColWidth="14.5" defaultRowHeight="15" x14ac:dyDescent="0.2"/>
  <cols>
    <col min="1" max="1" width="15.5" style="137" customWidth="1"/>
    <col min="2" max="2" width="17" style="256" customWidth="1"/>
    <col min="3" max="3" width="39.83203125" style="137" customWidth="1"/>
    <col min="4" max="4" width="11.1640625" style="137" customWidth="1"/>
    <col min="5" max="5" width="28" style="137" customWidth="1"/>
    <col min="6" max="6" width="21" style="137" customWidth="1"/>
    <col min="7" max="7" width="15.83203125" style="137" customWidth="1"/>
    <col min="8" max="8" width="27" style="137" customWidth="1"/>
    <col min="9" max="9" width="13.5" style="137" customWidth="1"/>
    <col min="10" max="10" width="17.1640625" style="137" customWidth="1"/>
    <col min="11" max="11" width="34.5" style="137" customWidth="1"/>
    <col min="12" max="12" width="16.33203125" style="137" customWidth="1"/>
    <col min="13" max="13" width="14.33203125" style="137" customWidth="1"/>
    <col min="14" max="15" width="20.83203125" style="137" customWidth="1"/>
    <col min="16" max="16" width="35.6640625" style="137" customWidth="1"/>
    <col min="17" max="17" width="19.5" style="137" customWidth="1"/>
    <col min="18" max="18" width="17.5" style="137" customWidth="1"/>
    <col min="19" max="19" width="17.83203125" style="137" customWidth="1"/>
    <col min="20" max="20" width="19.5" style="137" hidden="1" customWidth="1"/>
    <col min="21" max="21" width="23.5" style="137" hidden="1" customWidth="1"/>
    <col min="22" max="22" width="19.5" style="137" hidden="1" customWidth="1"/>
    <col min="23" max="23" width="19" style="137" hidden="1" customWidth="1"/>
    <col min="24" max="24" width="19.83203125" style="137" hidden="1" customWidth="1"/>
    <col min="25" max="25" width="21.83203125" style="137" hidden="1" customWidth="1"/>
    <col min="26" max="26" width="65.33203125" style="137" customWidth="1"/>
    <col min="27" max="27" width="33" style="137" customWidth="1"/>
    <col min="28" max="28" width="14.6640625" style="137" customWidth="1"/>
    <col min="29" max="29" width="15.1640625" style="137" customWidth="1"/>
    <col min="30" max="31" width="19.83203125" style="137" customWidth="1"/>
    <col min="32" max="32" width="21.83203125" style="137" customWidth="1"/>
    <col min="33" max="33" width="11.5" style="137" customWidth="1"/>
    <col min="34" max="16384" width="14.5" style="137"/>
  </cols>
  <sheetData>
    <row r="1" spans="1:33" x14ac:dyDescent="0.2">
      <c r="A1" s="132"/>
      <c r="B1" s="135"/>
      <c r="C1" s="133"/>
      <c r="D1" s="133"/>
      <c r="E1" s="133"/>
      <c r="F1" s="133"/>
      <c r="G1" s="133"/>
      <c r="H1" s="133"/>
      <c r="I1" s="133"/>
      <c r="J1" s="133"/>
      <c r="K1" s="134"/>
      <c r="L1" s="134"/>
      <c r="M1" s="132"/>
      <c r="N1" s="132"/>
      <c r="O1" s="132"/>
      <c r="P1" s="135"/>
      <c r="Q1" s="135"/>
      <c r="R1" s="135"/>
      <c r="S1" s="135"/>
      <c r="T1" s="136"/>
      <c r="U1" s="136"/>
      <c r="V1" s="136"/>
      <c r="W1" s="136"/>
      <c r="X1" s="136"/>
      <c r="Y1" s="136"/>
      <c r="Z1" s="136"/>
      <c r="AA1" s="136"/>
      <c r="AB1" s="136"/>
      <c r="AC1" s="136"/>
      <c r="AD1" s="136"/>
      <c r="AE1" s="136"/>
      <c r="AF1" s="133"/>
      <c r="AG1" s="133"/>
    </row>
    <row r="2" spans="1:33" x14ac:dyDescent="0.2">
      <c r="A2" s="378"/>
      <c r="B2" s="379"/>
      <c r="C2" s="379"/>
      <c r="D2" s="384" t="s">
        <v>8</v>
      </c>
      <c r="E2" s="384"/>
      <c r="F2" s="384"/>
      <c r="G2" s="384"/>
      <c r="H2" s="384"/>
      <c r="I2" s="384"/>
      <c r="J2" s="384"/>
      <c r="K2" s="384"/>
      <c r="L2" s="384"/>
      <c r="M2" s="384"/>
      <c r="N2" s="384"/>
      <c r="O2" s="384"/>
      <c r="P2" s="384"/>
      <c r="Q2" s="384"/>
      <c r="R2" s="384"/>
      <c r="S2" s="384"/>
      <c r="T2" s="384"/>
      <c r="U2" s="384"/>
      <c r="V2" s="384"/>
      <c r="W2" s="384"/>
      <c r="X2" s="384"/>
      <c r="Y2" s="384"/>
      <c r="Z2" s="384"/>
      <c r="AA2" s="384"/>
      <c r="AB2" s="384"/>
      <c r="AC2" s="384"/>
      <c r="AD2" s="384"/>
      <c r="AE2" s="385" t="s">
        <v>0</v>
      </c>
      <c r="AF2" s="385"/>
      <c r="AG2" s="133"/>
    </row>
    <row r="3" spans="1:33" x14ac:dyDescent="0.2">
      <c r="A3" s="380"/>
      <c r="B3" s="381"/>
      <c r="C3" s="381"/>
      <c r="D3" s="384"/>
      <c r="E3" s="384"/>
      <c r="F3" s="384"/>
      <c r="G3" s="384"/>
      <c r="H3" s="384"/>
      <c r="I3" s="384"/>
      <c r="J3" s="384"/>
      <c r="K3" s="384"/>
      <c r="L3" s="384"/>
      <c r="M3" s="384"/>
      <c r="N3" s="384"/>
      <c r="O3" s="384"/>
      <c r="P3" s="384"/>
      <c r="Q3" s="384"/>
      <c r="R3" s="384"/>
      <c r="S3" s="384"/>
      <c r="T3" s="384"/>
      <c r="U3" s="384"/>
      <c r="V3" s="384"/>
      <c r="W3" s="384"/>
      <c r="X3" s="384"/>
      <c r="Y3" s="384"/>
      <c r="Z3" s="384"/>
      <c r="AA3" s="384"/>
      <c r="AB3" s="384"/>
      <c r="AC3" s="384"/>
      <c r="AD3" s="384"/>
      <c r="AE3" s="385" t="s">
        <v>7</v>
      </c>
      <c r="AF3" s="385"/>
      <c r="AG3" s="133"/>
    </row>
    <row r="4" spans="1:33" x14ac:dyDescent="0.2">
      <c r="A4" s="380"/>
      <c r="B4" s="381"/>
      <c r="C4" s="381"/>
      <c r="D4" s="384"/>
      <c r="E4" s="384"/>
      <c r="F4" s="384"/>
      <c r="G4" s="384"/>
      <c r="H4" s="384"/>
      <c r="I4" s="384"/>
      <c r="J4" s="384"/>
      <c r="K4" s="384"/>
      <c r="L4" s="384"/>
      <c r="M4" s="384"/>
      <c r="N4" s="384"/>
      <c r="O4" s="384"/>
      <c r="P4" s="384"/>
      <c r="Q4" s="384"/>
      <c r="R4" s="384"/>
      <c r="S4" s="384"/>
      <c r="T4" s="384"/>
      <c r="U4" s="384"/>
      <c r="V4" s="384"/>
      <c r="W4" s="384"/>
      <c r="X4" s="384"/>
      <c r="Y4" s="384"/>
      <c r="Z4" s="384"/>
      <c r="AA4" s="384"/>
      <c r="AB4" s="384"/>
      <c r="AC4" s="384"/>
      <c r="AD4" s="384"/>
      <c r="AE4" s="386" t="s">
        <v>9</v>
      </c>
      <c r="AF4" s="386"/>
      <c r="AG4" s="133"/>
    </row>
    <row r="5" spans="1:33" x14ac:dyDescent="0.2">
      <c r="A5" s="382"/>
      <c r="B5" s="383"/>
      <c r="C5" s="383"/>
      <c r="D5" s="384"/>
      <c r="E5" s="384"/>
      <c r="F5" s="384"/>
      <c r="G5" s="384"/>
      <c r="H5" s="384"/>
      <c r="I5" s="384"/>
      <c r="J5" s="384"/>
      <c r="K5" s="384"/>
      <c r="L5" s="384"/>
      <c r="M5" s="384"/>
      <c r="N5" s="384"/>
      <c r="O5" s="384"/>
      <c r="P5" s="384"/>
      <c r="Q5" s="384"/>
      <c r="R5" s="384"/>
      <c r="S5" s="384"/>
      <c r="T5" s="384"/>
      <c r="U5" s="384"/>
      <c r="V5" s="384"/>
      <c r="W5" s="384"/>
      <c r="X5" s="384"/>
      <c r="Y5" s="384"/>
      <c r="Z5" s="384"/>
      <c r="AA5" s="384"/>
      <c r="AB5" s="384"/>
      <c r="AC5" s="384"/>
      <c r="AD5" s="384"/>
      <c r="AE5" s="385" t="s">
        <v>1792</v>
      </c>
      <c r="AF5" s="385"/>
      <c r="AG5" s="133"/>
    </row>
    <row r="6" spans="1:33" ht="19" x14ac:dyDescent="0.2">
      <c r="A6" s="138"/>
      <c r="B6" s="139"/>
      <c r="C6" s="139"/>
      <c r="D6" s="139"/>
      <c r="E6" s="139"/>
      <c r="F6" s="139"/>
      <c r="G6" s="139"/>
      <c r="H6" s="139"/>
      <c r="I6" s="140"/>
      <c r="J6" s="140"/>
      <c r="K6" s="140"/>
      <c r="L6" s="140"/>
      <c r="M6" s="140"/>
      <c r="N6" s="140"/>
      <c r="O6" s="140"/>
      <c r="P6" s="140"/>
      <c r="Q6" s="140"/>
      <c r="R6" s="140"/>
      <c r="S6" s="140"/>
      <c r="T6" s="140"/>
      <c r="U6" s="140"/>
      <c r="V6" s="140"/>
      <c r="W6" s="140"/>
      <c r="X6" s="140"/>
      <c r="Y6" s="141"/>
      <c r="Z6" s="141"/>
      <c r="AA6" s="141"/>
      <c r="AB6" s="142"/>
      <c r="AC6" s="142"/>
      <c r="AD6" s="142"/>
      <c r="AE6" s="142"/>
      <c r="AF6" s="133"/>
      <c r="AG6" s="133"/>
    </row>
    <row r="7" spans="1:33" ht="16" x14ac:dyDescent="0.2">
      <c r="A7" s="331" t="s">
        <v>1711</v>
      </c>
      <c r="B7" s="332"/>
      <c r="C7" s="333"/>
      <c r="D7" s="334" t="s">
        <v>1712</v>
      </c>
      <c r="E7" s="335"/>
      <c r="F7" s="335"/>
      <c r="G7" s="335"/>
      <c r="H7" s="335"/>
      <c r="I7" s="335"/>
      <c r="J7" s="335"/>
      <c r="K7" s="335"/>
      <c r="L7" s="335"/>
      <c r="M7" s="335"/>
      <c r="N7" s="335"/>
      <c r="O7" s="335"/>
      <c r="P7" s="335"/>
      <c r="Q7" s="335"/>
      <c r="R7" s="335"/>
      <c r="S7" s="335"/>
      <c r="T7" s="335"/>
      <c r="U7" s="335"/>
      <c r="V7" s="335"/>
      <c r="W7" s="335"/>
      <c r="X7" s="335"/>
      <c r="Y7" s="335"/>
      <c r="Z7" s="335"/>
      <c r="AA7" s="335"/>
      <c r="AB7" s="335"/>
      <c r="AC7" s="335"/>
      <c r="AD7" s="335"/>
      <c r="AE7" s="335"/>
      <c r="AF7" s="336"/>
      <c r="AG7" s="133"/>
    </row>
    <row r="8" spans="1:33" ht="51" x14ac:dyDescent="0.2">
      <c r="A8" s="18" t="s">
        <v>35</v>
      </c>
      <c r="B8" s="18" t="s">
        <v>13</v>
      </c>
      <c r="C8" s="18" t="s">
        <v>14</v>
      </c>
      <c r="D8" s="11" t="s">
        <v>15</v>
      </c>
      <c r="E8" s="11" t="s">
        <v>16</v>
      </c>
      <c r="F8" s="11" t="s">
        <v>17</v>
      </c>
      <c r="G8" s="11" t="s">
        <v>18</v>
      </c>
      <c r="H8" s="11" t="s">
        <v>19</v>
      </c>
      <c r="I8" s="11" t="s">
        <v>20</v>
      </c>
      <c r="J8" s="11" t="s">
        <v>21</v>
      </c>
      <c r="K8" s="11" t="s">
        <v>22</v>
      </c>
      <c r="L8" s="11" t="s">
        <v>23</v>
      </c>
      <c r="M8" s="11" t="s">
        <v>24</v>
      </c>
      <c r="N8" s="11" t="s">
        <v>25</v>
      </c>
      <c r="O8" s="11" t="s">
        <v>260</v>
      </c>
      <c r="P8" s="11" t="s">
        <v>261</v>
      </c>
      <c r="Q8" s="11" t="s">
        <v>262</v>
      </c>
      <c r="R8" s="11" t="s">
        <v>263</v>
      </c>
      <c r="S8" s="11" t="s">
        <v>264</v>
      </c>
      <c r="T8" s="19" t="s">
        <v>26</v>
      </c>
      <c r="U8" s="19" t="s">
        <v>27</v>
      </c>
      <c r="V8" s="143" t="s">
        <v>265</v>
      </c>
      <c r="W8" s="143" t="s">
        <v>266</v>
      </c>
      <c r="X8" s="143" t="s">
        <v>268</v>
      </c>
      <c r="Y8" s="143" t="s">
        <v>268</v>
      </c>
      <c r="Z8" s="21" t="s">
        <v>1250</v>
      </c>
      <c r="AA8" s="21" t="s">
        <v>28</v>
      </c>
      <c r="AB8" s="21" t="s">
        <v>29</v>
      </c>
      <c r="AC8" s="21" t="s">
        <v>30</v>
      </c>
      <c r="AD8" s="21" t="s">
        <v>31</v>
      </c>
      <c r="AE8" s="21" t="s">
        <v>32</v>
      </c>
      <c r="AF8" s="21" t="s">
        <v>33</v>
      </c>
      <c r="AG8" s="133"/>
    </row>
    <row r="9" spans="1:33" ht="96" x14ac:dyDescent="0.2">
      <c r="A9" s="370" t="s">
        <v>1251</v>
      </c>
      <c r="B9" s="145" t="s">
        <v>1663</v>
      </c>
      <c r="C9" s="146" t="s">
        <v>1252</v>
      </c>
      <c r="D9" s="147" t="s">
        <v>1253</v>
      </c>
      <c r="E9" s="148" t="s">
        <v>1254</v>
      </c>
      <c r="F9" s="148" t="s">
        <v>187</v>
      </c>
      <c r="G9" s="148" t="s">
        <v>118</v>
      </c>
      <c r="H9" s="147" t="s">
        <v>281</v>
      </c>
      <c r="I9" s="147" t="s">
        <v>123</v>
      </c>
      <c r="J9" s="147">
        <v>1</v>
      </c>
      <c r="K9" s="147" t="s">
        <v>1255</v>
      </c>
      <c r="L9" s="147">
        <v>2024</v>
      </c>
      <c r="M9" s="149" t="s">
        <v>126</v>
      </c>
      <c r="N9" s="147" t="s">
        <v>282</v>
      </c>
      <c r="O9" s="147">
        <v>0</v>
      </c>
      <c r="P9" s="147" t="s">
        <v>282</v>
      </c>
      <c r="Q9" s="147" t="s">
        <v>282</v>
      </c>
      <c r="R9" s="147" t="s">
        <v>282</v>
      </c>
      <c r="S9" s="147" t="s">
        <v>282</v>
      </c>
      <c r="T9" s="147"/>
      <c r="U9" s="145"/>
      <c r="V9" s="145"/>
      <c r="W9" s="145"/>
      <c r="X9" s="145"/>
      <c r="Y9" s="145"/>
      <c r="Z9" s="150" t="s">
        <v>1256</v>
      </c>
      <c r="AA9" s="147" t="s">
        <v>1257</v>
      </c>
      <c r="AB9" s="151">
        <v>45748</v>
      </c>
      <c r="AC9" s="151">
        <v>45930</v>
      </c>
      <c r="AD9" s="276" t="s">
        <v>176</v>
      </c>
      <c r="AE9" s="276" t="s">
        <v>115</v>
      </c>
      <c r="AF9" s="148" t="s">
        <v>138</v>
      </c>
      <c r="AG9" s="133"/>
    </row>
    <row r="10" spans="1:33" ht="48" x14ac:dyDescent="0.2">
      <c r="A10" s="371"/>
      <c r="B10" s="145"/>
      <c r="C10" s="146"/>
      <c r="D10" s="147" t="s">
        <v>1253</v>
      </c>
      <c r="E10" s="148"/>
      <c r="F10" s="148"/>
      <c r="G10" s="148"/>
      <c r="H10" s="147"/>
      <c r="I10" s="147"/>
      <c r="J10" s="147"/>
      <c r="K10" s="147"/>
      <c r="L10" s="147"/>
      <c r="M10" s="149"/>
      <c r="N10" s="147"/>
      <c r="O10" s="147"/>
      <c r="P10" s="147"/>
      <c r="Q10" s="147"/>
      <c r="R10" s="147"/>
      <c r="S10" s="147"/>
      <c r="T10" s="147"/>
      <c r="U10" s="145"/>
      <c r="V10" s="145"/>
      <c r="W10" s="145"/>
      <c r="X10" s="145"/>
      <c r="Y10" s="145"/>
      <c r="Z10" s="150" t="s">
        <v>1258</v>
      </c>
      <c r="AA10" s="147" t="s">
        <v>1259</v>
      </c>
      <c r="AB10" s="152">
        <v>45748</v>
      </c>
      <c r="AC10" s="152">
        <v>46006</v>
      </c>
      <c r="AD10" s="276" t="s">
        <v>176</v>
      </c>
      <c r="AE10" s="276" t="s">
        <v>115</v>
      </c>
      <c r="AF10" s="148" t="s">
        <v>138</v>
      </c>
      <c r="AG10" s="133"/>
    </row>
    <row r="11" spans="1:33" ht="48" x14ac:dyDescent="0.2">
      <c r="A11" s="371"/>
      <c r="B11" s="145"/>
      <c r="C11" s="146"/>
      <c r="D11" s="147" t="s">
        <v>1253</v>
      </c>
      <c r="E11" s="148"/>
      <c r="F11" s="148"/>
      <c r="G11" s="148"/>
      <c r="H11" s="147"/>
      <c r="I11" s="147"/>
      <c r="J11" s="147"/>
      <c r="K11" s="147"/>
      <c r="L11" s="147"/>
      <c r="M11" s="149"/>
      <c r="N11" s="147"/>
      <c r="O11" s="147"/>
      <c r="P11" s="147"/>
      <c r="Q11" s="147"/>
      <c r="R11" s="147"/>
      <c r="S11" s="147"/>
      <c r="T11" s="147"/>
      <c r="U11" s="145"/>
      <c r="V11" s="145"/>
      <c r="W11" s="145"/>
      <c r="X11" s="145"/>
      <c r="Y11" s="145"/>
      <c r="Z11" s="281" t="s">
        <v>1716</v>
      </c>
      <c r="AA11" s="147" t="s">
        <v>1260</v>
      </c>
      <c r="AB11" s="152">
        <v>45901</v>
      </c>
      <c r="AC11" s="152">
        <v>45989</v>
      </c>
      <c r="AD11" s="276" t="s">
        <v>176</v>
      </c>
      <c r="AE11" s="276" t="s">
        <v>115</v>
      </c>
      <c r="AF11" s="148" t="s">
        <v>138</v>
      </c>
      <c r="AG11" s="133"/>
    </row>
    <row r="12" spans="1:33" ht="48" x14ac:dyDescent="0.2">
      <c r="A12" s="371"/>
      <c r="B12" s="145"/>
      <c r="C12" s="146"/>
      <c r="D12" s="147" t="s">
        <v>1253</v>
      </c>
      <c r="E12" s="148"/>
      <c r="F12" s="148"/>
      <c r="G12" s="148"/>
      <c r="H12" s="147"/>
      <c r="I12" s="147"/>
      <c r="J12" s="147"/>
      <c r="K12" s="147"/>
      <c r="L12" s="147"/>
      <c r="M12" s="149"/>
      <c r="N12" s="147"/>
      <c r="O12" s="147"/>
      <c r="P12" s="147"/>
      <c r="Q12" s="147"/>
      <c r="R12" s="147"/>
      <c r="S12" s="147"/>
      <c r="T12" s="147"/>
      <c r="U12" s="145"/>
      <c r="V12" s="145"/>
      <c r="W12" s="145"/>
      <c r="X12" s="145"/>
      <c r="Y12" s="145"/>
      <c r="Z12" s="281" t="s">
        <v>1717</v>
      </c>
      <c r="AA12" s="147" t="s">
        <v>1261</v>
      </c>
      <c r="AB12" s="152">
        <v>45810</v>
      </c>
      <c r="AC12" s="152">
        <v>45899</v>
      </c>
      <c r="AD12" s="276" t="s">
        <v>176</v>
      </c>
      <c r="AE12" s="276" t="s">
        <v>115</v>
      </c>
      <c r="AF12" s="148" t="s">
        <v>138</v>
      </c>
      <c r="AG12" s="133"/>
    </row>
    <row r="13" spans="1:33" ht="80" x14ac:dyDescent="0.2">
      <c r="A13" s="371"/>
      <c r="B13" s="145"/>
      <c r="C13" s="146"/>
      <c r="D13" s="147" t="s">
        <v>1253</v>
      </c>
      <c r="E13" s="148"/>
      <c r="F13" s="148"/>
      <c r="G13" s="148"/>
      <c r="H13" s="147"/>
      <c r="I13" s="147"/>
      <c r="J13" s="147"/>
      <c r="K13" s="147"/>
      <c r="L13" s="147"/>
      <c r="M13" s="149"/>
      <c r="N13" s="147"/>
      <c r="O13" s="147"/>
      <c r="P13" s="147"/>
      <c r="Q13" s="147"/>
      <c r="R13" s="147"/>
      <c r="S13" s="147"/>
      <c r="T13" s="147"/>
      <c r="U13" s="145"/>
      <c r="V13" s="145"/>
      <c r="W13" s="145"/>
      <c r="X13" s="145"/>
      <c r="Y13" s="145"/>
      <c r="Z13" s="150" t="s">
        <v>1262</v>
      </c>
      <c r="AA13" s="147" t="s">
        <v>1263</v>
      </c>
      <c r="AB13" s="151">
        <v>45691</v>
      </c>
      <c r="AC13" s="151">
        <v>45989</v>
      </c>
      <c r="AD13" s="147" t="s">
        <v>881</v>
      </c>
      <c r="AE13" s="147" t="s">
        <v>102</v>
      </c>
      <c r="AF13" s="147" t="s">
        <v>138</v>
      </c>
      <c r="AG13" s="133"/>
    </row>
    <row r="14" spans="1:33" ht="64" x14ac:dyDescent="0.2">
      <c r="A14" s="371"/>
      <c r="B14" s="145"/>
      <c r="C14" s="146"/>
      <c r="D14" s="147" t="s">
        <v>1253</v>
      </c>
      <c r="E14" s="148"/>
      <c r="F14" s="148"/>
      <c r="G14" s="148"/>
      <c r="H14" s="147"/>
      <c r="I14" s="147"/>
      <c r="J14" s="147"/>
      <c r="K14" s="147"/>
      <c r="L14" s="147"/>
      <c r="M14" s="149"/>
      <c r="N14" s="147"/>
      <c r="O14" s="147"/>
      <c r="P14" s="147"/>
      <c r="Q14" s="147"/>
      <c r="R14" s="147"/>
      <c r="S14" s="147"/>
      <c r="T14" s="147"/>
      <c r="U14" s="145"/>
      <c r="V14" s="145"/>
      <c r="W14" s="145"/>
      <c r="X14" s="145"/>
      <c r="Y14" s="145"/>
      <c r="Z14" s="150" t="s">
        <v>1264</v>
      </c>
      <c r="AA14" s="147" t="s">
        <v>1265</v>
      </c>
      <c r="AB14" s="151">
        <v>45687</v>
      </c>
      <c r="AC14" s="151">
        <v>45777</v>
      </c>
      <c r="AD14" s="147" t="s">
        <v>187</v>
      </c>
      <c r="AE14" s="147" t="s">
        <v>102</v>
      </c>
      <c r="AF14" s="147" t="s">
        <v>138</v>
      </c>
      <c r="AG14" s="133"/>
    </row>
    <row r="15" spans="1:33" ht="48" x14ac:dyDescent="0.2">
      <c r="A15" s="371"/>
      <c r="B15" s="145"/>
      <c r="C15" s="146"/>
      <c r="D15" s="147" t="s">
        <v>1253</v>
      </c>
      <c r="E15" s="148"/>
      <c r="F15" s="148"/>
      <c r="G15" s="148"/>
      <c r="H15" s="147"/>
      <c r="I15" s="147"/>
      <c r="J15" s="147"/>
      <c r="K15" s="147"/>
      <c r="L15" s="147"/>
      <c r="M15" s="149"/>
      <c r="N15" s="147"/>
      <c r="O15" s="147"/>
      <c r="P15" s="147"/>
      <c r="Q15" s="147"/>
      <c r="R15" s="147"/>
      <c r="S15" s="147"/>
      <c r="T15" s="147"/>
      <c r="U15" s="145"/>
      <c r="V15" s="145"/>
      <c r="W15" s="145"/>
      <c r="X15" s="145"/>
      <c r="Y15" s="145"/>
      <c r="Z15" s="153" t="s">
        <v>1266</v>
      </c>
      <c r="AA15" s="147" t="s">
        <v>1267</v>
      </c>
      <c r="AB15" s="151">
        <v>45670</v>
      </c>
      <c r="AC15" s="191">
        <v>45641</v>
      </c>
      <c r="AD15" s="147" t="s">
        <v>175</v>
      </c>
      <c r="AE15" s="147" t="s">
        <v>115</v>
      </c>
      <c r="AF15" s="147" t="s">
        <v>138</v>
      </c>
      <c r="AG15" s="133"/>
    </row>
    <row r="16" spans="1:33" ht="49" thickBot="1" x14ac:dyDescent="0.25">
      <c r="A16" s="371"/>
      <c r="B16" s="145"/>
      <c r="C16" s="146"/>
      <c r="D16" s="147" t="s">
        <v>1253</v>
      </c>
      <c r="E16" s="148"/>
      <c r="F16" s="148"/>
      <c r="G16" s="148"/>
      <c r="H16" s="147"/>
      <c r="I16" s="147"/>
      <c r="J16" s="147"/>
      <c r="K16" s="147"/>
      <c r="L16" s="147"/>
      <c r="M16" s="149"/>
      <c r="N16" s="147"/>
      <c r="O16" s="147"/>
      <c r="P16" s="147"/>
      <c r="Q16" s="147"/>
      <c r="R16" s="147"/>
      <c r="S16" s="147"/>
      <c r="T16" s="147"/>
      <c r="U16" s="145"/>
      <c r="V16" s="145"/>
      <c r="W16" s="145"/>
      <c r="X16" s="145"/>
      <c r="Y16" s="145"/>
      <c r="Z16" s="154" t="s">
        <v>1268</v>
      </c>
      <c r="AA16" s="293" t="s">
        <v>1743</v>
      </c>
      <c r="AB16" s="151">
        <v>45670</v>
      </c>
      <c r="AC16" s="191">
        <v>45641</v>
      </c>
      <c r="AD16" s="147" t="s">
        <v>175</v>
      </c>
      <c r="AE16" s="147" t="s">
        <v>115</v>
      </c>
      <c r="AF16" s="147" t="s">
        <v>138</v>
      </c>
      <c r="AG16" s="133"/>
    </row>
    <row r="17" spans="1:33" ht="112" x14ac:dyDescent="0.2">
      <c r="A17" s="371"/>
      <c r="B17" s="145"/>
      <c r="C17" s="146"/>
      <c r="D17" s="147" t="s">
        <v>1253</v>
      </c>
      <c r="E17" s="148"/>
      <c r="F17" s="148"/>
      <c r="G17" s="148"/>
      <c r="H17" s="147"/>
      <c r="I17" s="147"/>
      <c r="J17" s="147"/>
      <c r="K17" s="147"/>
      <c r="L17" s="147"/>
      <c r="M17" s="149"/>
      <c r="N17" s="147"/>
      <c r="O17" s="147"/>
      <c r="P17" s="147"/>
      <c r="Q17" s="147"/>
      <c r="R17" s="147"/>
      <c r="S17" s="147"/>
      <c r="T17" s="147"/>
      <c r="U17" s="145"/>
      <c r="V17" s="145"/>
      <c r="W17" s="145"/>
      <c r="X17" s="145"/>
      <c r="Y17" s="145"/>
      <c r="Z17" s="292" t="s">
        <v>1742</v>
      </c>
      <c r="AA17" s="147" t="s">
        <v>1269</v>
      </c>
      <c r="AB17" s="151">
        <v>45670</v>
      </c>
      <c r="AC17" s="191">
        <v>45641</v>
      </c>
      <c r="AD17" s="147" t="s">
        <v>175</v>
      </c>
      <c r="AE17" s="147" t="s">
        <v>115</v>
      </c>
      <c r="AF17" s="147" t="s">
        <v>138</v>
      </c>
      <c r="AG17" s="133"/>
    </row>
    <row r="18" spans="1:33" ht="64" x14ac:dyDescent="0.2">
      <c r="A18" s="371"/>
      <c r="B18" s="145"/>
      <c r="C18" s="146"/>
      <c r="D18" s="147" t="s">
        <v>1253</v>
      </c>
      <c r="E18" s="148"/>
      <c r="F18" s="148"/>
      <c r="G18" s="148"/>
      <c r="H18" s="147"/>
      <c r="I18" s="147"/>
      <c r="J18" s="147"/>
      <c r="K18" s="147"/>
      <c r="L18" s="147"/>
      <c r="M18" s="149"/>
      <c r="N18" s="147"/>
      <c r="O18" s="147"/>
      <c r="P18" s="147"/>
      <c r="Q18" s="147"/>
      <c r="R18" s="147"/>
      <c r="S18" s="147"/>
      <c r="T18" s="147"/>
      <c r="U18" s="145"/>
      <c r="V18" s="145"/>
      <c r="W18" s="145"/>
      <c r="X18" s="145"/>
      <c r="Y18" s="145"/>
      <c r="Z18" s="150" t="s">
        <v>1270</v>
      </c>
      <c r="AA18" s="147" t="s">
        <v>1271</v>
      </c>
      <c r="AB18" s="151">
        <v>45691</v>
      </c>
      <c r="AC18" s="151">
        <v>45930</v>
      </c>
      <c r="AD18" s="147" t="s">
        <v>179</v>
      </c>
      <c r="AE18" s="147" t="s">
        <v>102</v>
      </c>
      <c r="AF18" s="147" t="s">
        <v>138</v>
      </c>
      <c r="AG18" s="133"/>
    </row>
    <row r="19" spans="1:33" ht="64" x14ac:dyDescent="0.2">
      <c r="A19" s="371"/>
      <c r="B19" s="145"/>
      <c r="C19" s="146"/>
      <c r="D19" s="147" t="s">
        <v>1253</v>
      </c>
      <c r="E19" s="148"/>
      <c r="F19" s="148"/>
      <c r="G19" s="148"/>
      <c r="H19" s="147"/>
      <c r="I19" s="147"/>
      <c r="J19" s="147"/>
      <c r="K19" s="147"/>
      <c r="L19" s="147"/>
      <c r="M19" s="149"/>
      <c r="N19" s="147"/>
      <c r="O19" s="147"/>
      <c r="P19" s="147"/>
      <c r="Q19" s="147"/>
      <c r="R19" s="147"/>
      <c r="S19" s="147"/>
      <c r="T19" s="147"/>
      <c r="U19" s="145"/>
      <c r="V19" s="145"/>
      <c r="W19" s="145"/>
      <c r="X19" s="145"/>
      <c r="Y19" s="145"/>
      <c r="Z19" s="150" t="s">
        <v>1272</v>
      </c>
      <c r="AA19" s="147" t="s">
        <v>1273</v>
      </c>
      <c r="AB19" s="151">
        <v>45691</v>
      </c>
      <c r="AC19" s="151">
        <v>45930</v>
      </c>
      <c r="AD19" s="147" t="s">
        <v>179</v>
      </c>
      <c r="AE19" s="147" t="s">
        <v>102</v>
      </c>
      <c r="AF19" s="147" t="s">
        <v>138</v>
      </c>
      <c r="AG19" s="133"/>
    </row>
    <row r="20" spans="1:33" ht="64" x14ac:dyDescent="0.2">
      <c r="A20" s="371"/>
      <c r="B20" s="145"/>
      <c r="C20" s="146"/>
      <c r="D20" s="147" t="s">
        <v>1253</v>
      </c>
      <c r="E20" s="148"/>
      <c r="F20" s="148"/>
      <c r="G20" s="148"/>
      <c r="H20" s="147"/>
      <c r="I20" s="147"/>
      <c r="J20" s="147"/>
      <c r="K20" s="147"/>
      <c r="L20" s="147"/>
      <c r="M20" s="149"/>
      <c r="N20" s="147"/>
      <c r="O20" s="147"/>
      <c r="P20" s="147"/>
      <c r="Q20" s="147"/>
      <c r="R20" s="147"/>
      <c r="S20" s="147"/>
      <c r="T20" s="147"/>
      <c r="U20" s="145"/>
      <c r="V20" s="145"/>
      <c r="W20" s="145"/>
      <c r="X20" s="145"/>
      <c r="Y20" s="145"/>
      <c r="Z20" s="150" t="s">
        <v>1274</v>
      </c>
      <c r="AA20" s="147" t="s">
        <v>1275</v>
      </c>
      <c r="AB20" s="151">
        <v>45691</v>
      </c>
      <c r="AC20" s="151">
        <v>45835</v>
      </c>
      <c r="AD20" s="147" t="s">
        <v>174</v>
      </c>
      <c r="AE20" s="147" t="s">
        <v>102</v>
      </c>
      <c r="AF20" s="147" t="s">
        <v>138</v>
      </c>
      <c r="AG20" s="133"/>
    </row>
    <row r="21" spans="1:33" ht="64" x14ac:dyDescent="0.2">
      <c r="A21" s="371"/>
      <c r="B21" s="145"/>
      <c r="C21" s="146"/>
      <c r="D21" s="147" t="s">
        <v>1253</v>
      </c>
      <c r="E21" s="148"/>
      <c r="F21" s="148"/>
      <c r="G21" s="148"/>
      <c r="H21" s="147"/>
      <c r="I21" s="147"/>
      <c r="J21" s="147"/>
      <c r="K21" s="147"/>
      <c r="L21" s="147"/>
      <c r="M21" s="149"/>
      <c r="N21" s="147"/>
      <c r="O21" s="147"/>
      <c r="P21" s="147"/>
      <c r="Q21" s="147"/>
      <c r="R21" s="147"/>
      <c r="S21" s="147"/>
      <c r="T21" s="147"/>
      <c r="U21" s="145"/>
      <c r="V21" s="145"/>
      <c r="W21" s="145"/>
      <c r="X21" s="145"/>
      <c r="Y21" s="145"/>
      <c r="Z21" s="155" t="s">
        <v>1276</v>
      </c>
      <c r="AA21" s="156" t="s">
        <v>1277</v>
      </c>
      <c r="AB21" s="151">
        <v>45691</v>
      </c>
      <c r="AC21" s="151">
        <v>45989</v>
      </c>
      <c r="AD21" s="147" t="s">
        <v>180</v>
      </c>
      <c r="AE21" s="147" t="s">
        <v>102</v>
      </c>
      <c r="AF21" s="148" t="s">
        <v>138</v>
      </c>
      <c r="AG21" s="133"/>
    </row>
    <row r="22" spans="1:33" ht="80" x14ac:dyDescent="0.2">
      <c r="A22" s="371"/>
      <c r="B22" s="263" t="s">
        <v>1664</v>
      </c>
      <c r="C22" s="146" t="s">
        <v>1278</v>
      </c>
      <c r="D22" s="147" t="s">
        <v>1279</v>
      </c>
      <c r="E22" s="148" t="s">
        <v>1280</v>
      </c>
      <c r="F22" s="148" t="s">
        <v>176</v>
      </c>
      <c r="G22" s="148" t="s">
        <v>118</v>
      </c>
      <c r="H22" s="147" t="s">
        <v>281</v>
      </c>
      <c r="I22" s="147" t="s">
        <v>123</v>
      </c>
      <c r="J22" s="147">
        <v>1</v>
      </c>
      <c r="K22" s="147" t="s">
        <v>1255</v>
      </c>
      <c r="L22" s="147">
        <v>2024</v>
      </c>
      <c r="M22" s="149" t="s">
        <v>126</v>
      </c>
      <c r="N22" s="147" t="s">
        <v>282</v>
      </c>
      <c r="O22" s="147">
        <v>0</v>
      </c>
      <c r="P22" s="147" t="s">
        <v>282</v>
      </c>
      <c r="Q22" s="147" t="s">
        <v>282</v>
      </c>
      <c r="R22" s="147" t="s">
        <v>282</v>
      </c>
      <c r="S22" s="147" t="s">
        <v>282</v>
      </c>
      <c r="T22" s="147"/>
      <c r="U22" s="145"/>
      <c r="V22" s="145"/>
      <c r="W22" s="145"/>
      <c r="X22" s="145"/>
      <c r="Y22" s="145"/>
      <c r="Z22" s="148" t="s">
        <v>1281</v>
      </c>
      <c r="AA22" s="282" t="s">
        <v>1718</v>
      </c>
      <c r="AB22" s="283" t="s">
        <v>1719</v>
      </c>
      <c r="AC22" s="283" t="s">
        <v>1720</v>
      </c>
      <c r="AD22" s="147" t="s">
        <v>176</v>
      </c>
      <c r="AE22" s="147" t="s">
        <v>97</v>
      </c>
      <c r="AF22" s="157" t="s">
        <v>138</v>
      </c>
      <c r="AG22" s="133"/>
    </row>
    <row r="23" spans="1:33" ht="48" x14ac:dyDescent="0.2">
      <c r="A23" s="371"/>
      <c r="B23" s="263"/>
      <c r="C23" s="146"/>
      <c r="D23" s="147" t="s">
        <v>1279</v>
      </c>
      <c r="E23" s="148"/>
      <c r="F23" s="148"/>
      <c r="G23" s="148"/>
      <c r="H23" s="147"/>
      <c r="I23" s="147"/>
      <c r="J23" s="147"/>
      <c r="K23" s="147"/>
      <c r="L23" s="147"/>
      <c r="M23" s="149"/>
      <c r="N23" s="147"/>
      <c r="O23" s="147"/>
      <c r="P23" s="147"/>
      <c r="Q23" s="147"/>
      <c r="R23" s="147"/>
      <c r="S23" s="147"/>
      <c r="T23" s="147"/>
      <c r="U23" s="145"/>
      <c r="V23" s="145"/>
      <c r="W23" s="145"/>
      <c r="X23" s="145"/>
      <c r="Y23" s="145"/>
      <c r="Z23" s="148" t="s">
        <v>1282</v>
      </c>
      <c r="AA23" s="147" t="s">
        <v>1283</v>
      </c>
      <c r="AB23" s="151">
        <v>45691</v>
      </c>
      <c r="AC23" s="151">
        <v>45989</v>
      </c>
      <c r="AD23" s="147" t="s">
        <v>176</v>
      </c>
      <c r="AE23" s="147" t="s">
        <v>105</v>
      </c>
      <c r="AF23" s="157" t="s">
        <v>138</v>
      </c>
      <c r="AG23" s="133"/>
    </row>
    <row r="24" spans="1:33" ht="80" x14ac:dyDescent="0.2">
      <c r="A24" s="371"/>
      <c r="B24" s="263" t="s">
        <v>1665</v>
      </c>
      <c r="C24" s="146" t="s">
        <v>1284</v>
      </c>
      <c r="D24" s="147" t="s">
        <v>1285</v>
      </c>
      <c r="E24" s="146" t="s">
        <v>1286</v>
      </c>
      <c r="F24" s="148" t="s">
        <v>180</v>
      </c>
      <c r="G24" s="148" t="s">
        <v>118</v>
      </c>
      <c r="H24" s="147" t="s">
        <v>281</v>
      </c>
      <c r="I24" s="147" t="s">
        <v>123</v>
      </c>
      <c r="J24" s="147">
        <v>1</v>
      </c>
      <c r="K24" s="147" t="s">
        <v>1255</v>
      </c>
      <c r="L24" s="147">
        <v>2024</v>
      </c>
      <c r="M24" s="149" t="s">
        <v>126</v>
      </c>
      <c r="N24" s="147" t="s">
        <v>282</v>
      </c>
      <c r="O24" s="147">
        <v>0</v>
      </c>
      <c r="P24" s="147" t="s">
        <v>282</v>
      </c>
      <c r="Q24" s="147" t="s">
        <v>282</v>
      </c>
      <c r="R24" s="147" t="s">
        <v>282</v>
      </c>
      <c r="S24" s="147" t="s">
        <v>282</v>
      </c>
      <c r="T24" s="147"/>
      <c r="U24" s="145"/>
      <c r="V24" s="145"/>
      <c r="W24" s="145"/>
      <c r="X24" s="145"/>
      <c r="Y24" s="145"/>
      <c r="Z24" s="159" t="s">
        <v>1287</v>
      </c>
      <c r="AA24" s="160" t="s">
        <v>1288</v>
      </c>
      <c r="AB24" s="151">
        <v>45672</v>
      </c>
      <c r="AC24" s="151">
        <v>45838</v>
      </c>
      <c r="AD24" s="147" t="s">
        <v>176</v>
      </c>
      <c r="AE24" s="147" t="s">
        <v>102</v>
      </c>
      <c r="AF24" s="157" t="s">
        <v>138</v>
      </c>
      <c r="AG24" s="133"/>
    </row>
    <row r="25" spans="1:33" ht="64" x14ac:dyDescent="0.2">
      <c r="A25" s="371"/>
      <c r="B25" s="263"/>
      <c r="C25" s="146"/>
      <c r="D25" s="147" t="s">
        <v>1285</v>
      </c>
      <c r="E25" s="146"/>
      <c r="F25" s="148"/>
      <c r="G25" s="148"/>
      <c r="H25" s="147"/>
      <c r="I25" s="147"/>
      <c r="J25" s="147"/>
      <c r="K25" s="147"/>
      <c r="L25" s="147"/>
      <c r="M25" s="149"/>
      <c r="N25" s="147"/>
      <c r="O25" s="147"/>
      <c r="P25" s="147"/>
      <c r="Q25" s="147"/>
      <c r="R25" s="147"/>
      <c r="S25" s="147"/>
      <c r="T25" s="147"/>
      <c r="U25" s="145"/>
      <c r="V25" s="145"/>
      <c r="W25" s="145"/>
      <c r="X25" s="145"/>
      <c r="Y25" s="145"/>
      <c r="Z25" s="284" t="s">
        <v>1721</v>
      </c>
      <c r="AA25" s="282" t="s">
        <v>1722</v>
      </c>
      <c r="AB25" s="152">
        <v>45870</v>
      </c>
      <c r="AC25" s="152">
        <v>45930</v>
      </c>
      <c r="AD25" s="147" t="s">
        <v>176</v>
      </c>
      <c r="AE25" s="147" t="s">
        <v>102</v>
      </c>
      <c r="AF25" s="157" t="s">
        <v>138</v>
      </c>
      <c r="AG25" s="133"/>
    </row>
    <row r="26" spans="1:33" ht="64" x14ac:dyDescent="0.2">
      <c r="A26" s="371"/>
      <c r="B26" s="263"/>
      <c r="C26" s="146"/>
      <c r="D26" s="147" t="s">
        <v>1285</v>
      </c>
      <c r="E26" s="146"/>
      <c r="F26" s="148"/>
      <c r="G26" s="148"/>
      <c r="H26" s="147"/>
      <c r="I26" s="147"/>
      <c r="J26" s="147"/>
      <c r="K26" s="147"/>
      <c r="L26" s="147"/>
      <c r="M26" s="149"/>
      <c r="N26" s="147"/>
      <c r="O26" s="147"/>
      <c r="P26" s="147"/>
      <c r="Q26" s="147"/>
      <c r="R26" s="147"/>
      <c r="S26" s="147"/>
      <c r="T26" s="147"/>
      <c r="U26" s="145"/>
      <c r="V26" s="145"/>
      <c r="W26" s="145"/>
      <c r="X26" s="145"/>
      <c r="Y26" s="145"/>
      <c r="Z26" s="159" t="s">
        <v>1723</v>
      </c>
      <c r="AA26" s="160" t="s">
        <v>1724</v>
      </c>
      <c r="AB26" s="151">
        <v>45691</v>
      </c>
      <c r="AC26" s="151">
        <v>45961</v>
      </c>
      <c r="AD26" s="147" t="s">
        <v>176</v>
      </c>
      <c r="AE26" s="147" t="s">
        <v>102</v>
      </c>
      <c r="AF26" s="157" t="s">
        <v>138</v>
      </c>
      <c r="AG26" s="133"/>
    </row>
    <row r="27" spans="1:33" ht="64" x14ac:dyDescent="0.2">
      <c r="A27" s="371"/>
      <c r="B27" s="263"/>
      <c r="C27" s="146"/>
      <c r="D27" s="147" t="s">
        <v>1285</v>
      </c>
      <c r="E27" s="146"/>
      <c r="F27" s="148"/>
      <c r="G27" s="148"/>
      <c r="H27" s="147"/>
      <c r="I27" s="147"/>
      <c r="J27" s="147"/>
      <c r="K27" s="147"/>
      <c r="L27" s="147"/>
      <c r="M27" s="149"/>
      <c r="N27" s="147"/>
      <c r="O27" s="147"/>
      <c r="P27" s="147"/>
      <c r="Q27" s="147"/>
      <c r="R27" s="147"/>
      <c r="S27" s="147"/>
      <c r="T27" s="147"/>
      <c r="U27" s="145"/>
      <c r="V27" s="145"/>
      <c r="W27" s="145"/>
      <c r="X27" s="145"/>
      <c r="Y27" s="145"/>
      <c r="Z27" s="161" t="s">
        <v>1725</v>
      </c>
      <c r="AA27" s="160" t="s">
        <v>1726</v>
      </c>
      <c r="AB27" s="151">
        <v>45691</v>
      </c>
      <c r="AC27" s="151">
        <v>45961</v>
      </c>
      <c r="AD27" s="147" t="s">
        <v>176</v>
      </c>
      <c r="AE27" s="147" t="s">
        <v>102</v>
      </c>
      <c r="AF27" s="157" t="s">
        <v>138</v>
      </c>
      <c r="AG27" s="133"/>
    </row>
    <row r="28" spans="1:33" ht="64" x14ac:dyDescent="0.2">
      <c r="A28" s="371"/>
      <c r="B28" s="263"/>
      <c r="C28" s="146"/>
      <c r="D28" s="147" t="s">
        <v>1285</v>
      </c>
      <c r="E28" s="146"/>
      <c r="F28" s="148"/>
      <c r="G28" s="148"/>
      <c r="H28" s="147"/>
      <c r="I28" s="147"/>
      <c r="J28" s="147"/>
      <c r="K28" s="147"/>
      <c r="L28" s="147"/>
      <c r="M28" s="149"/>
      <c r="N28" s="147"/>
      <c r="O28" s="147"/>
      <c r="P28" s="147"/>
      <c r="Q28" s="147"/>
      <c r="R28" s="147"/>
      <c r="S28" s="147"/>
      <c r="T28" s="148" t="s">
        <v>880</v>
      </c>
      <c r="U28" s="162">
        <f t="shared" ref="U28:U34" si="0">+SUM(V28:Y28)</f>
        <v>0</v>
      </c>
      <c r="V28" s="148">
        <v>0</v>
      </c>
      <c r="W28" s="148">
        <v>0</v>
      </c>
      <c r="X28" s="148">
        <v>0</v>
      </c>
      <c r="Y28" s="148">
        <v>0</v>
      </c>
      <c r="Z28" s="149" t="s">
        <v>1289</v>
      </c>
      <c r="AA28" s="147" t="s">
        <v>1290</v>
      </c>
      <c r="AB28" s="163">
        <v>45658</v>
      </c>
      <c r="AC28" s="164">
        <v>45989</v>
      </c>
      <c r="AD28" s="147" t="s">
        <v>184</v>
      </c>
      <c r="AE28" s="147" t="s">
        <v>102</v>
      </c>
      <c r="AF28" s="148" t="s">
        <v>138</v>
      </c>
      <c r="AG28" s="133"/>
    </row>
    <row r="29" spans="1:33" ht="80" x14ac:dyDescent="0.2">
      <c r="A29" s="371"/>
      <c r="B29" s="263"/>
      <c r="C29" s="146"/>
      <c r="D29" s="147" t="s">
        <v>1285</v>
      </c>
      <c r="E29" s="146"/>
      <c r="F29" s="148"/>
      <c r="G29" s="148"/>
      <c r="H29" s="147"/>
      <c r="I29" s="147"/>
      <c r="J29" s="147"/>
      <c r="K29" s="147"/>
      <c r="L29" s="147"/>
      <c r="M29" s="149"/>
      <c r="N29" s="147"/>
      <c r="O29" s="147"/>
      <c r="P29" s="147"/>
      <c r="Q29" s="147"/>
      <c r="R29" s="147"/>
      <c r="S29" s="147"/>
      <c r="T29" s="145" t="s">
        <v>152</v>
      </c>
      <c r="U29" s="162">
        <f t="shared" si="0"/>
        <v>212210000</v>
      </c>
      <c r="V29" s="165">
        <v>46550000</v>
      </c>
      <c r="W29" s="162">
        <f>50000000*(1+(4/1000))</f>
        <v>50200000</v>
      </c>
      <c r="X29" s="162">
        <f>55000000*(1+(4/1000))</f>
        <v>55220000</v>
      </c>
      <c r="Y29" s="162">
        <f>60000000*(1+(4/1000))</f>
        <v>60240000</v>
      </c>
      <c r="Z29" s="166" t="s">
        <v>1291</v>
      </c>
      <c r="AA29" s="160" t="s">
        <v>1292</v>
      </c>
      <c r="AB29" s="163">
        <v>45658</v>
      </c>
      <c r="AC29" s="164">
        <v>45989</v>
      </c>
      <c r="AD29" s="147" t="s">
        <v>184</v>
      </c>
      <c r="AE29" s="147" t="s">
        <v>102</v>
      </c>
      <c r="AF29" s="148" t="s">
        <v>138</v>
      </c>
      <c r="AG29" s="133"/>
    </row>
    <row r="30" spans="1:33" ht="80" x14ac:dyDescent="0.2">
      <c r="A30" s="371"/>
      <c r="B30" s="263"/>
      <c r="C30" s="146"/>
      <c r="D30" s="147" t="s">
        <v>1285</v>
      </c>
      <c r="E30" s="146"/>
      <c r="F30" s="148"/>
      <c r="G30" s="148"/>
      <c r="H30" s="147"/>
      <c r="I30" s="147"/>
      <c r="J30" s="147"/>
      <c r="K30" s="147"/>
      <c r="L30" s="147"/>
      <c r="M30" s="149"/>
      <c r="N30" s="147"/>
      <c r="O30" s="147"/>
      <c r="P30" s="147"/>
      <c r="Q30" s="147"/>
      <c r="R30" s="147"/>
      <c r="S30" s="147"/>
      <c r="T30" s="145" t="s">
        <v>152</v>
      </c>
      <c r="U30" s="162">
        <f t="shared" si="0"/>
        <v>300365000</v>
      </c>
      <c r="V30" s="162">
        <v>66365000</v>
      </c>
      <c r="W30" s="162">
        <f>70000000*(1+(0.04))</f>
        <v>72800000</v>
      </c>
      <c r="X30" s="162">
        <f>75000000*(1+(0.04))</f>
        <v>78000000</v>
      </c>
      <c r="Y30" s="162">
        <f>80000000*(1+(0.04))</f>
        <v>83200000</v>
      </c>
      <c r="Z30" s="167" t="s">
        <v>1293</v>
      </c>
      <c r="AA30" s="168" t="s">
        <v>1294</v>
      </c>
      <c r="AB30" s="169">
        <v>45658</v>
      </c>
      <c r="AC30" s="164">
        <v>45989</v>
      </c>
      <c r="AD30" s="147" t="s">
        <v>184</v>
      </c>
      <c r="AE30" s="147" t="s">
        <v>105</v>
      </c>
      <c r="AF30" s="148" t="s">
        <v>138</v>
      </c>
      <c r="AG30" s="133"/>
    </row>
    <row r="31" spans="1:33" ht="64" x14ac:dyDescent="0.2">
      <c r="A31" s="371"/>
      <c r="B31" s="263"/>
      <c r="C31" s="146"/>
      <c r="D31" s="147" t="s">
        <v>1285</v>
      </c>
      <c r="E31" s="146"/>
      <c r="F31" s="148"/>
      <c r="G31" s="148"/>
      <c r="H31" s="147"/>
      <c r="I31" s="147"/>
      <c r="J31" s="147"/>
      <c r="K31" s="147"/>
      <c r="L31" s="147"/>
      <c r="M31" s="149"/>
      <c r="N31" s="147"/>
      <c r="O31" s="147"/>
      <c r="P31" s="147"/>
      <c r="Q31" s="147"/>
      <c r="R31" s="147"/>
      <c r="S31" s="147"/>
      <c r="T31" s="145" t="s">
        <v>880</v>
      </c>
      <c r="U31" s="162">
        <f t="shared" si="0"/>
        <v>0</v>
      </c>
      <c r="V31" s="162">
        <v>0</v>
      </c>
      <c r="W31" s="162">
        <v>0</v>
      </c>
      <c r="X31" s="162">
        <v>0</v>
      </c>
      <c r="Y31" s="162">
        <v>0</v>
      </c>
      <c r="Z31" s="170" t="s">
        <v>1295</v>
      </c>
      <c r="AA31" s="160" t="s">
        <v>1296</v>
      </c>
      <c r="AB31" s="151">
        <v>45658</v>
      </c>
      <c r="AC31" s="151">
        <v>45838</v>
      </c>
      <c r="AD31" s="147" t="s">
        <v>184</v>
      </c>
      <c r="AE31" s="147" t="s">
        <v>102</v>
      </c>
      <c r="AF31" s="148" t="s">
        <v>138</v>
      </c>
      <c r="AG31" s="133"/>
    </row>
    <row r="32" spans="1:33" ht="64" x14ac:dyDescent="0.2">
      <c r="A32" s="371"/>
      <c r="B32" s="263"/>
      <c r="C32" s="146"/>
      <c r="D32" s="147" t="s">
        <v>1285</v>
      </c>
      <c r="E32" s="146"/>
      <c r="F32" s="148"/>
      <c r="G32" s="148"/>
      <c r="H32" s="147"/>
      <c r="I32" s="147"/>
      <c r="J32" s="147"/>
      <c r="K32" s="147"/>
      <c r="L32" s="147"/>
      <c r="M32" s="149"/>
      <c r="N32" s="147"/>
      <c r="O32" s="147"/>
      <c r="P32" s="147"/>
      <c r="Q32" s="147"/>
      <c r="R32" s="147"/>
      <c r="S32" s="147"/>
      <c r="T32" s="145" t="s">
        <v>880</v>
      </c>
      <c r="U32" s="162">
        <f t="shared" si="0"/>
        <v>0</v>
      </c>
      <c r="V32" s="162">
        <v>0</v>
      </c>
      <c r="W32" s="162">
        <v>0</v>
      </c>
      <c r="X32" s="162">
        <v>0</v>
      </c>
      <c r="Y32" s="162">
        <v>0</v>
      </c>
      <c r="Z32" s="170" t="s">
        <v>1297</v>
      </c>
      <c r="AA32" s="160" t="s">
        <v>1298</v>
      </c>
      <c r="AB32" s="164">
        <v>45748</v>
      </c>
      <c r="AC32" s="164">
        <v>45989</v>
      </c>
      <c r="AD32" s="147" t="s">
        <v>184</v>
      </c>
      <c r="AE32" s="147" t="s">
        <v>102</v>
      </c>
      <c r="AF32" s="148" t="s">
        <v>138</v>
      </c>
      <c r="AG32" s="133"/>
    </row>
    <row r="33" spans="1:33" ht="80" x14ac:dyDescent="0.2">
      <c r="A33" s="371"/>
      <c r="B33" s="263"/>
      <c r="C33" s="146"/>
      <c r="D33" s="147" t="s">
        <v>1285</v>
      </c>
      <c r="E33" s="146"/>
      <c r="F33" s="148"/>
      <c r="G33" s="148"/>
      <c r="H33" s="147"/>
      <c r="I33" s="147"/>
      <c r="J33" s="147"/>
      <c r="K33" s="147"/>
      <c r="L33" s="147"/>
      <c r="M33" s="149"/>
      <c r="N33" s="147"/>
      <c r="O33" s="147"/>
      <c r="P33" s="147"/>
      <c r="Q33" s="147"/>
      <c r="R33" s="147"/>
      <c r="S33" s="147"/>
      <c r="T33" s="145" t="s">
        <v>152</v>
      </c>
      <c r="U33" s="162">
        <f>+SUM(V33:Y33)</f>
        <v>242071200</v>
      </c>
      <c r="V33" s="171">
        <f>+((4200000*(1+(5.3%))*6)*2)</f>
        <v>53071200</v>
      </c>
      <c r="W33" s="162">
        <v>58000000</v>
      </c>
      <c r="X33" s="162">
        <f>+W33+5000000</f>
        <v>63000000</v>
      </c>
      <c r="Y33" s="162">
        <v>68000000</v>
      </c>
      <c r="Z33" s="172" t="s">
        <v>1299</v>
      </c>
      <c r="AA33" s="160" t="s">
        <v>1300</v>
      </c>
      <c r="AB33" s="151">
        <v>45901</v>
      </c>
      <c r="AC33" s="151">
        <v>45961</v>
      </c>
      <c r="AD33" s="147" t="s">
        <v>184</v>
      </c>
      <c r="AE33" s="147" t="s">
        <v>102</v>
      </c>
      <c r="AF33" s="148" t="s">
        <v>138</v>
      </c>
      <c r="AG33" s="133"/>
    </row>
    <row r="34" spans="1:33" ht="64" x14ac:dyDescent="0.2">
      <c r="A34" s="371"/>
      <c r="B34" s="263"/>
      <c r="C34" s="146"/>
      <c r="D34" s="147" t="s">
        <v>1285</v>
      </c>
      <c r="E34" s="146"/>
      <c r="F34" s="148"/>
      <c r="G34" s="148"/>
      <c r="H34" s="147"/>
      <c r="I34" s="147"/>
      <c r="J34" s="147"/>
      <c r="K34" s="147"/>
      <c r="L34" s="147"/>
      <c r="M34" s="149"/>
      <c r="N34" s="147"/>
      <c r="O34" s="147"/>
      <c r="P34" s="147"/>
      <c r="Q34" s="147"/>
      <c r="R34" s="147"/>
      <c r="S34" s="147"/>
      <c r="T34" s="145" t="s">
        <v>880</v>
      </c>
      <c r="U34" s="162">
        <f t="shared" si="0"/>
        <v>0</v>
      </c>
      <c r="V34" s="162">
        <v>0</v>
      </c>
      <c r="W34" s="162">
        <v>0</v>
      </c>
      <c r="X34" s="162">
        <v>0</v>
      </c>
      <c r="Y34" s="162">
        <v>0</v>
      </c>
      <c r="Z34" s="166" t="s">
        <v>1301</v>
      </c>
      <c r="AA34" s="160" t="s">
        <v>1750</v>
      </c>
      <c r="AB34" s="164">
        <v>45672</v>
      </c>
      <c r="AC34" s="164">
        <v>45838</v>
      </c>
      <c r="AD34" s="147" t="s">
        <v>184</v>
      </c>
      <c r="AE34" s="147" t="s">
        <v>102</v>
      </c>
      <c r="AF34" s="148" t="s">
        <v>138</v>
      </c>
      <c r="AG34" s="133"/>
    </row>
    <row r="35" spans="1:33" ht="64" x14ac:dyDescent="0.2">
      <c r="A35" s="371"/>
      <c r="B35" s="263"/>
      <c r="C35" s="146"/>
      <c r="D35" s="147" t="s">
        <v>1285</v>
      </c>
      <c r="E35" s="146"/>
      <c r="F35" s="148"/>
      <c r="G35" s="148"/>
      <c r="H35" s="147"/>
      <c r="I35" s="147"/>
      <c r="J35" s="147"/>
      <c r="K35" s="147"/>
      <c r="L35" s="147"/>
      <c r="M35" s="149"/>
      <c r="N35" s="147"/>
      <c r="O35" s="147"/>
      <c r="P35" s="147"/>
      <c r="Q35" s="147"/>
      <c r="R35" s="147"/>
      <c r="S35" s="147"/>
      <c r="T35" s="145"/>
      <c r="U35" s="162"/>
      <c r="V35" s="162"/>
      <c r="W35" s="162"/>
      <c r="X35" s="162"/>
      <c r="Y35" s="162"/>
      <c r="Z35" s="297" t="s">
        <v>1751</v>
      </c>
      <c r="AA35" s="298" t="s">
        <v>1752</v>
      </c>
      <c r="AB35" s="164">
        <v>45691</v>
      </c>
      <c r="AC35" s="164">
        <v>45961</v>
      </c>
      <c r="AD35" s="296" t="s">
        <v>180</v>
      </c>
      <c r="AE35" s="147" t="s">
        <v>102</v>
      </c>
      <c r="AF35" s="148" t="s">
        <v>138</v>
      </c>
      <c r="AG35" s="133"/>
    </row>
    <row r="36" spans="1:33" ht="48" x14ac:dyDescent="0.2">
      <c r="A36" s="371"/>
      <c r="B36" s="263"/>
      <c r="C36" s="146"/>
      <c r="D36" s="147" t="s">
        <v>1285</v>
      </c>
      <c r="E36" s="146"/>
      <c r="F36" s="148"/>
      <c r="G36" s="148"/>
      <c r="H36" s="147"/>
      <c r="I36" s="147"/>
      <c r="J36" s="147"/>
      <c r="K36" s="147"/>
      <c r="L36" s="147"/>
      <c r="M36" s="149"/>
      <c r="N36" s="147"/>
      <c r="O36" s="147"/>
      <c r="P36" s="147"/>
      <c r="Q36" s="147"/>
      <c r="R36" s="147"/>
      <c r="S36" s="147"/>
      <c r="T36" s="145"/>
      <c r="U36" s="162"/>
      <c r="V36" s="162"/>
      <c r="W36" s="162"/>
      <c r="X36" s="162"/>
      <c r="Y36" s="162"/>
      <c r="Z36" s="166" t="s">
        <v>1302</v>
      </c>
      <c r="AA36" s="160" t="s">
        <v>1303</v>
      </c>
      <c r="AB36" s="151">
        <v>45691</v>
      </c>
      <c r="AC36" s="151">
        <v>45989</v>
      </c>
      <c r="AD36" s="147" t="s">
        <v>180</v>
      </c>
      <c r="AE36" s="147" t="s">
        <v>105</v>
      </c>
      <c r="AF36" s="148" t="s">
        <v>138</v>
      </c>
      <c r="AG36" s="133"/>
    </row>
    <row r="37" spans="1:33" ht="64" x14ac:dyDescent="0.2">
      <c r="A37" s="371"/>
      <c r="B37" s="263"/>
      <c r="C37" s="146"/>
      <c r="D37" s="147" t="s">
        <v>1285</v>
      </c>
      <c r="E37" s="146"/>
      <c r="F37" s="148"/>
      <c r="G37" s="148"/>
      <c r="H37" s="147"/>
      <c r="I37" s="147"/>
      <c r="J37" s="147"/>
      <c r="K37" s="147"/>
      <c r="L37" s="147"/>
      <c r="M37" s="149"/>
      <c r="N37" s="147"/>
      <c r="O37" s="147"/>
      <c r="P37" s="147"/>
      <c r="Q37" s="147"/>
      <c r="R37" s="147"/>
      <c r="S37" s="147"/>
      <c r="T37" s="145"/>
      <c r="U37" s="162"/>
      <c r="V37" s="162"/>
      <c r="W37" s="162"/>
      <c r="X37" s="162"/>
      <c r="Y37" s="162"/>
      <c r="Z37" s="166" t="s">
        <v>1304</v>
      </c>
      <c r="AA37" s="160" t="s">
        <v>1305</v>
      </c>
      <c r="AB37" s="151">
        <v>45691</v>
      </c>
      <c r="AC37" s="151">
        <v>45989</v>
      </c>
      <c r="AD37" s="147" t="s">
        <v>186</v>
      </c>
      <c r="AE37" s="147" t="s">
        <v>101</v>
      </c>
      <c r="AF37" s="157" t="s">
        <v>138</v>
      </c>
      <c r="AG37" s="133"/>
    </row>
    <row r="38" spans="1:33" ht="64" x14ac:dyDescent="0.2">
      <c r="A38" s="371"/>
      <c r="B38" s="263"/>
      <c r="C38" s="146"/>
      <c r="D38" s="147" t="s">
        <v>1285</v>
      </c>
      <c r="E38" s="146"/>
      <c r="F38" s="148"/>
      <c r="G38" s="148"/>
      <c r="H38" s="147"/>
      <c r="I38" s="147"/>
      <c r="J38" s="147"/>
      <c r="K38" s="147"/>
      <c r="L38" s="147"/>
      <c r="M38" s="149"/>
      <c r="N38" s="147"/>
      <c r="O38" s="147"/>
      <c r="P38" s="147"/>
      <c r="Q38" s="147"/>
      <c r="R38" s="147"/>
      <c r="S38" s="147"/>
      <c r="T38" s="145"/>
      <c r="U38" s="162"/>
      <c r="V38" s="162"/>
      <c r="W38" s="162"/>
      <c r="X38" s="162"/>
      <c r="Y38" s="162"/>
      <c r="Z38" s="174" t="s">
        <v>1306</v>
      </c>
      <c r="AA38" s="175" t="s">
        <v>1307</v>
      </c>
      <c r="AB38" s="151">
        <v>45691</v>
      </c>
      <c r="AC38" s="152">
        <v>45961</v>
      </c>
      <c r="AD38" s="147" t="s">
        <v>180</v>
      </c>
      <c r="AE38" s="147" t="s">
        <v>102</v>
      </c>
      <c r="AF38" s="157" t="s">
        <v>138</v>
      </c>
      <c r="AG38" s="133"/>
    </row>
    <row r="39" spans="1:33" ht="64" x14ac:dyDescent="0.2">
      <c r="A39" s="371"/>
      <c r="B39" s="263"/>
      <c r="C39" s="146"/>
      <c r="D39" s="147" t="s">
        <v>1285</v>
      </c>
      <c r="E39" s="146"/>
      <c r="F39" s="148"/>
      <c r="G39" s="148"/>
      <c r="H39" s="147"/>
      <c r="I39" s="147"/>
      <c r="J39" s="147"/>
      <c r="K39" s="147"/>
      <c r="L39" s="147"/>
      <c r="M39" s="149"/>
      <c r="N39" s="147"/>
      <c r="O39" s="147"/>
      <c r="P39" s="147"/>
      <c r="Q39" s="147"/>
      <c r="R39" s="147"/>
      <c r="S39" s="147"/>
      <c r="T39" s="145"/>
      <c r="U39" s="162"/>
      <c r="V39" s="162"/>
      <c r="W39" s="162"/>
      <c r="X39" s="162"/>
      <c r="Y39" s="162"/>
      <c r="Z39" s="176" t="s">
        <v>1308</v>
      </c>
      <c r="AA39" s="168" t="s">
        <v>1309</v>
      </c>
      <c r="AB39" s="151">
        <v>45691</v>
      </c>
      <c r="AC39" s="151">
        <v>45747</v>
      </c>
      <c r="AD39" s="147" t="s">
        <v>180</v>
      </c>
      <c r="AE39" s="147" t="s">
        <v>102</v>
      </c>
      <c r="AF39" s="157" t="s">
        <v>138</v>
      </c>
      <c r="AG39" s="133"/>
    </row>
    <row r="40" spans="1:33" ht="64" x14ac:dyDescent="0.2">
      <c r="A40" s="371"/>
      <c r="B40" s="263"/>
      <c r="C40" s="146"/>
      <c r="D40" s="147" t="s">
        <v>1285</v>
      </c>
      <c r="E40" s="146"/>
      <c r="F40" s="148"/>
      <c r="G40" s="148"/>
      <c r="H40" s="147"/>
      <c r="I40" s="147"/>
      <c r="J40" s="147"/>
      <c r="K40" s="147"/>
      <c r="L40" s="147"/>
      <c r="M40" s="149"/>
      <c r="N40" s="147"/>
      <c r="O40" s="147"/>
      <c r="P40" s="147"/>
      <c r="Q40" s="147"/>
      <c r="R40" s="147"/>
      <c r="S40" s="147"/>
      <c r="T40" s="145"/>
      <c r="U40" s="162"/>
      <c r="V40" s="162"/>
      <c r="W40" s="162"/>
      <c r="X40" s="162"/>
      <c r="Y40" s="162"/>
      <c r="Z40" s="176" t="s">
        <v>1310</v>
      </c>
      <c r="AA40" s="168" t="s">
        <v>1311</v>
      </c>
      <c r="AB40" s="151">
        <v>45748</v>
      </c>
      <c r="AC40" s="151">
        <v>45961</v>
      </c>
      <c r="AD40" s="147" t="s">
        <v>180</v>
      </c>
      <c r="AE40" s="147" t="s">
        <v>102</v>
      </c>
      <c r="AF40" s="157" t="s">
        <v>138</v>
      </c>
      <c r="AG40" s="133"/>
    </row>
    <row r="41" spans="1:33" ht="256" x14ac:dyDescent="0.2">
      <c r="A41" s="371"/>
      <c r="B41" s="263"/>
      <c r="C41" s="146"/>
      <c r="D41" s="147" t="s">
        <v>1285</v>
      </c>
      <c r="E41" s="146"/>
      <c r="F41" s="148"/>
      <c r="G41" s="148"/>
      <c r="H41" s="147"/>
      <c r="I41" s="147"/>
      <c r="J41" s="147"/>
      <c r="K41" s="147"/>
      <c r="L41" s="147"/>
      <c r="M41" s="149"/>
      <c r="N41" s="147"/>
      <c r="O41" s="147"/>
      <c r="P41" s="147"/>
      <c r="Q41" s="147"/>
      <c r="R41" s="147"/>
      <c r="S41" s="147"/>
      <c r="T41" s="145"/>
      <c r="U41" s="162"/>
      <c r="V41" s="162"/>
      <c r="W41" s="162"/>
      <c r="X41" s="162"/>
      <c r="Y41" s="162"/>
      <c r="Z41" s="177" t="s">
        <v>1312</v>
      </c>
      <c r="AA41" s="168" t="s">
        <v>1313</v>
      </c>
      <c r="AB41" s="151">
        <v>45691</v>
      </c>
      <c r="AC41" s="152">
        <v>45961</v>
      </c>
      <c r="AD41" s="147" t="s">
        <v>180</v>
      </c>
      <c r="AE41" s="147" t="s">
        <v>102</v>
      </c>
      <c r="AF41" s="148" t="s">
        <v>138</v>
      </c>
      <c r="AG41" s="133"/>
    </row>
    <row r="42" spans="1:33" ht="64" x14ac:dyDescent="0.2">
      <c r="A42" s="371"/>
      <c r="B42" s="263"/>
      <c r="C42" s="146"/>
      <c r="D42" s="147" t="s">
        <v>1285</v>
      </c>
      <c r="E42" s="146"/>
      <c r="F42" s="148"/>
      <c r="G42" s="148"/>
      <c r="H42" s="147"/>
      <c r="I42" s="147"/>
      <c r="J42" s="147"/>
      <c r="K42" s="147"/>
      <c r="L42" s="147"/>
      <c r="M42" s="149"/>
      <c r="N42" s="147"/>
      <c r="O42" s="147"/>
      <c r="P42" s="147"/>
      <c r="Q42" s="147"/>
      <c r="R42" s="147"/>
      <c r="S42" s="147"/>
      <c r="T42" s="145"/>
      <c r="U42" s="162"/>
      <c r="V42" s="162"/>
      <c r="W42" s="162"/>
      <c r="X42" s="162"/>
      <c r="Y42" s="162"/>
      <c r="Z42" s="166" t="s">
        <v>1314</v>
      </c>
      <c r="AA42" s="160" t="s">
        <v>1315</v>
      </c>
      <c r="AB42" s="151">
        <v>45691</v>
      </c>
      <c r="AC42" s="151">
        <v>45838</v>
      </c>
      <c r="AD42" s="147" t="s">
        <v>180</v>
      </c>
      <c r="AE42" s="147" t="s">
        <v>102</v>
      </c>
      <c r="AF42" s="157" t="s">
        <v>138</v>
      </c>
      <c r="AG42" s="133"/>
    </row>
    <row r="43" spans="1:33" ht="64" x14ac:dyDescent="0.2">
      <c r="A43" s="371"/>
      <c r="B43" s="263"/>
      <c r="C43" s="146"/>
      <c r="D43" s="147" t="s">
        <v>1285</v>
      </c>
      <c r="E43" s="146"/>
      <c r="F43" s="148"/>
      <c r="G43" s="148"/>
      <c r="H43" s="147"/>
      <c r="I43" s="147"/>
      <c r="J43" s="147"/>
      <c r="K43" s="147"/>
      <c r="L43" s="147"/>
      <c r="M43" s="149"/>
      <c r="N43" s="147"/>
      <c r="O43" s="147"/>
      <c r="P43" s="147"/>
      <c r="Q43" s="147"/>
      <c r="R43" s="147"/>
      <c r="S43" s="147"/>
      <c r="T43" s="145"/>
      <c r="U43" s="162"/>
      <c r="V43" s="162"/>
      <c r="W43" s="162"/>
      <c r="X43" s="162"/>
      <c r="Y43" s="162"/>
      <c r="Z43" s="166" t="s">
        <v>1316</v>
      </c>
      <c r="AA43" s="160" t="s">
        <v>1317</v>
      </c>
      <c r="AB43" s="151">
        <v>45691</v>
      </c>
      <c r="AC43" s="151">
        <v>45838</v>
      </c>
      <c r="AD43" s="147" t="s">
        <v>178</v>
      </c>
      <c r="AE43" s="147" t="s">
        <v>102</v>
      </c>
      <c r="AF43" s="157" t="s">
        <v>138</v>
      </c>
      <c r="AG43" s="133"/>
    </row>
    <row r="44" spans="1:33" ht="64" x14ac:dyDescent="0.2">
      <c r="A44" s="371"/>
      <c r="B44" s="263"/>
      <c r="C44" s="146"/>
      <c r="D44" s="147" t="s">
        <v>1285</v>
      </c>
      <c r="E44" s="146"/>
      <c r="F44" s="148"/>
      <c r="G44" s="148"/>
      <c r="H44" s="147"/>
      <c r="I44" s="147"/>
      <c r="J44" s="147"/>
      <c r="K44" s="147"/>
      <c r="L44" s="147"/>
      <c r="M44" s="149"/>
      <c r="N44" s="147"/>
      <c r="O44" s="147"/>
      <c r="P44" s="147"/>
      <c r="Q44" s="147"/>
      <c r="R44" s="147"/>
      <c r="S44" s="147"/>
      <c r="T44" s="145"/>
      <c r="U44" s="162"/>
      <c r="V44" s="162"/>
      <c r="W44" s="162"/>
      <c r="X44" s="162"/>
      <c r="Y44" s="162"/>
      <c r="Z44" s="159" t="s">
        <v>1318</v>
      </c>
      <c r="AA44" s="160" t="s">
        <v>1319</v>
      </c>
      <c r="AB44" s="151">
        <v>45691</v>
      </c>
      <c r="AC44" s="151">
        <v>45989</v>
      </c>
      <c r="AD44" s="147" t="s">
        <v>178</v>
      </c>
      <c r="AE44" s="147" t="s">
        <v>102</v>
      </c>
      <c r="AF44" s="157" t="s">
        <v>138</v>
      </c>
      <c r="AG44" s="133"/>
    </row>
    <row r="45" spans="1:33" ht="48" x14ac:dyDescent="0.2">
      <c r="A45" s="371"/>
      <c r="B45" s="263"/>
      <c r="C45" s="146"/>
      <c r="D45" s="147" t="s">
        <v>1285</v>
      </c>
      <c r="E45" s="146"/>
      <c r="F45" s="148"/>
      <c r="G45" s="148"/>
      <c r="H45" s="147"/>
      <c r="I45" s="147"/>
      <c r="J45" s="147"/>
      <c r="K45" s="147"/>
      <c r="L45" s="147"/>
      <c r="M45" s="149"/>
      <c r="N45" s="147"/>
      <c r="O45" s="147"/>
      <c r="P45" s="147"/>
      <c r="Q45" s="147"/>
      <c r="R45" s="147"/>
      <c r="S45" s="147"/>
      <c r="T45" s="145"/>
      <c r="U45" s="162"/>
      <c r="V45" s="162"/>
      <c r="W45" s="162"/>
      <c r="X45" s="162"/>
      <c r="Y45" s="162"/>
      <c r="Z45" s="277" t="s">
        <v>1320</v>
      </c>
      <c r="AA45" s="210" t="s">
        <v>1321</v>
      </c>
      <c r="AB45" s="278">
        <v>45658</v>
      </c>
      <c r="AC45" s="278" t="s">
        <v>1322</v>
      </c>
      <c r="AD45" s="147" t="s">
        <v>175</v>
      </c>
      <c r="AE45" s="147" t="s">
        <v>115</v>
      </c>
      <c r="AF45" s="157" t="s">
        <v>138</v>
      </c>
      <c r="AG45" s="133"/>
    </row>
    <row r="46" spans="1:33" ht="48" x14ac:dyDescent="0.2">
      <c r="A46" s="371"/>
      <c r="B46" s="263"/>
      <c r="C46" s="146"/>
      <c r="D46" s="147" t="s">
        <v>1285</v>
      </c>
      <c r="E46" s="146"/>
      <c r="F46" s="148"/>
      <c r="G46" s="148"/>
      <c r="H46" s="147"/>
      <c r="I46" s="147"/>
      <c r="J46" s="147"/>
      <c r="K46" s="147"/>
      <c r="L46" s="147"/>
      <c r="M46" s="149"/>
      <c r="N46" s="147"/>
      <c r="O46" s="147"/>
      <c r="P46" s="147"/>
      <c r="Q46" s="147"/>
      <c r="R46" s="147"/>
      <c r="S46" s="147"/>
      <c r="T46" s="145"/>
      <c r="U46" s="162"/>
      <c r="V46" s="162"/>
      <c r="W46" s="162"/>
      <c r="X46" s="162"/>
      <c r="Y46" s="162"/>
      <c r="Z46" s="173" t="s">
        <v>1323</v>
      </c>
      <c r="AA46" s="179" t="s">
        <v>1324</v>
      </c>
      <c r="AB46" s="163">
        <v>45931</v>
      </c>
      <c r="AC46" s="163">
        <v>46010</v>
      </c>
      <c r="AD46" s="147" t="s">
        <v>175</v>
      </c>
      <c r="AE46" s="147" t="s">
        <v>115</v>
      </c>
      <c r="AF46" s="157" t="s">
        <v>138</v>
      </c>
      <c r="AG46" s="133"/>
    </row>
    <row r="47" spans="1:33" ht="64" x14ac:dyDescent="0.2">
      <c r="A47" s="371"/>
      <c r="B47" s="263"/>
      <c r="C47" s="146"/>
      <c r="D47" s="147" t="s">
        <v>1285</v>
      </c>
      <c r="E47" s="146"/>
      <c r="F47" s="148"/>
      <c r="G47" s="148"/>
      <c r="H47" s="147"/>
      <c r="I47" s="147"/>
      <c r="J47" s="147"/>
      <c r="K47" s="147"/>
      <c r="L47" s="147"/>
      <c r="M47" s="149"/>
      <c r="N47" s="147"/>
      <c r="O47" s="147"/>
      <c r="P47" s="147"/>
      <c r="Q47" s="147"/>
      <c r="R47" s="147"/>
      <c r="S47" s="147"/>
      <c r="T47" s="145"/>
      <c r="U47" s="162"/>
      <c r="V47" s="162"/>
      <c r="W47" s="162"/>
      <c r="X47" s="162"/>
      <c r="Y47" s="162"/>
      <c r="Z47" s="172" t="s">
        <v>1325</v>
      </c>
      <c r="AA47" s="160" t="s">
        <v>1326</v>
      </c>
      <c r="AB47" s="151">
        <v>45691</v>
      </c>
      <c r="AC47" s="151">
        <v>45989</v>
      </c>
      <c r="AD47" s="147" t="s">
        <v>187</v>
      </c>
      <c r="AE47" s="147" t="s">
        <v>100</v>
      </c>
      <c r="AF47" s="157" t="s">
        <v>138</v>
      </c>
      <c r="AG47" s="133"/>
    </row>
    <row r="48" spans="1:33" ht="48" x14ac:dyDescent="0.2">
      <c r="A48" s="371"/>
      <c r="B48" s="263"/>
      <c r="C48" s="146"/>
      <c r="D48" s="147" t="s">
        <v>1285</v>
      </c>
      <c r="E48" s="146"/>
      <c r="F48" s="148"/>
      <c r="G48" s="148"/>
      <c r="H48" s="147"/>
      <c r="I48" s="147"/>
      <c r="J48" s="147"/>
      <c r="K48" s="147"/>
      <c r="L48" s="147"/>
      <c r="M48" s="149"/>
      <c r="N48" s="147"/>
      <c r="O48" s="147"/>
      <c r="P48" s="147"/>
      <c r="Q48" s="147"/>
      <c r="R48" s="147"/>
      <c r="S48" s="147"/>
      <c r="T48" s="145"/>
      <c r="U48" s="162"/>
      <c r="V48" s="162"/>
      <c r="W48" s="162"/>
      <c r="X48" s="162"/>
      <c r="Y48" s="162"/>
      <c r="Z48" s="279" t="s">
        <v>1327</v>
      </c>
      <c r="AA48" s="168" t="s">
        <v>1328</v>
      </c>
      <c r="AB48" s="151">
        <v>45691</v>
      </c>
      <c r="AC48" s="151">
        <v>45989</v>
      </c>
      <c r="AD48" s="147" t="s">
        <v>187</v>
      </c>
      <c r="AE48" s="147" t="s">
        <v>100</v>
      </c>
      <c r="AF48" s="157" t="s">
        <v>138</v>
      </c>
      <c r="AG48" s="133"/>
    </row>
    <row r="49" spans="1:33" ht="48" x14ac:dyDescent="0.2">
      <c r="A49" s="371"/>
      <c r="B49" s="263"/>
      <c r="C49" s="146"/>
      <c r="D49" s="147" t="s">
        <v>1285</v>
      </c>
      <c r="E49" s="146"/>
      <c r="F49" s="148"/>
      <c r="G49" s="148"/>
      <c r="H49" s="147"/>
      <c r="I49" s="147"/>
      <c r="J49" s="147"/>
      <c r="K49" s="147"/>
      <c r="L49" s="147"/>
      <c r="M49" s="149"/>
      <c r="N49" s="147"/>
      <c r="O49" s="147"/>
      <c r="P49" s="147"/>
      <c r="Q49" s="147"/>
      <c r="R49" s="147"/>
      <c r="S49" s="147"/>
      <c r="T49" s="145"/>
      <c r="U49" s="162"/>
      <c r="V49" s="162"/>
      <c r="W49" s="162"/>
      <c r="X49" s="162"/>
      <c r="Y49" s="162"/>
      <c r="Z49" s="167" t="s">
        <v>1329</v>
      </c>
      <c r="AA49" s="168" t="s">
        <v>1330</v>
      </c>
      <c r="AB49" s="151">
        <v>45691</v>
      </c>
      <c r="AC49" s="169">
        <v>45777</v>
      </c>
      <c r="AD49" s="147" t="s">
        <v>187</v>
      </c>
      <c r="AE49" s="147" t="s">
        <v>101</v>
      </c>
      <c r="AF49" s="157" t="s">
        <v>138</v>
      </c>
      <c r="AG49" s="133"/>
    </row>
    <row r="50" spans="1:33" ht="48" x14ac:dyDescent="0.2">
      <c r="A50" s="371"/>
      <c r="B50" s="263"/>
      <c r="C50" s="146"/>
      <c r="D50" s="147" t="s">
        <v>1285</v>
      </c>
      <c r="E50" s="146"/>
      <c r="F50" s="148"/>
      <c r="G50" s="148"/>
      <c r="H50" s="147"/>
      <c r="I50" s="147"/>
      <c r="J50" s="147"/>
      <c r="K50" s="147"/>
      <c r="L50" s="147"/>
      <c r="M50" s="149"/>
      <c r="N50" s="147"/>
      <c r="O50" s="147"/>
      <c r="P50" s="147"/>
      <c r="Q50" s="147"/>
      <c r="R50" s="147"/>
      <c r="S50" s="147"/>
      <c r="T50" s="145"/>
      <c r="U50" s="162"/>
      <c r="V50" s="162"/>
      <c r="W50" s="162"/>
      <c r="X50" s="162"/>
      <c r="Y50" s="162"/>
      <c r="Z50" s="279" t="s">
        <v>1331</v>
      </c>
      <c r="AA50" s="168" t="s">
        <v>1332</v>
      </c>
      <c r="AB50" s="169">
        <v>45838</v>
      </c>
      <c r="AC50" s="169">
        <v>46006</v>
      </c>
      <c r="AD50" s="147" t="s">
        <v>187</v>
      </c>
      <c r="AE50" s="147" t="s">
        <v>101</v>
      </c>
      <c r="AF50" s="157" t="s">
        <v>138</v>
      </c>
      <c r="AG50" s="133"/>
    </row>
    <row r="51" spans="1:33" ht="48" x14ac:dyDescent="0.2">
      <c r="A51" s="371"/>
      <c r="B51" s="263"/>
      <c r="C51" s="146"/>
      <c r="D51" s="147" t="s">
        <v>1285</v>
      </c>
      <c r="E51" s="146"/>
      <c r="F51" s="148"/>
      <c r="G51" s="148"/>
      <c r="H51" s="147"/>
      <c r="I51" s="147"/>
      <c r="J51" s="147"/>
      <c r="K51" s="147"/>
      <c r="L51" s="147"/>
      <c r="M51" s="149"/>
      <c r="N51" s="147"/>
      <c r="O51" s="147"/>
      <c r="P51" s="147"/>
      <c r="Q51" s="147"/>
      <c r="R51" s="147"/>
      <c r="S51" s="147"/>
      <c r="T51" s="145"/>
      <c r="U51" s="162"/>
      <c r="V51" s="162"/>
      <c r="W51" s="162"/>
      <c r="X51" s="162"/>
      <c r="Y51" s="162"/>
      <c r="Z51" s="167" t="s">
        <v>1333</v>
      </c>
      <c r="AA51" s="168" t="s">
        <v>1334</v>
      </c>
      <c r="AB51" s="151">
        <v>45691</v>
      </c>
      <c r="AC51" s="151">
        <v>45989</v>
      </c>
      <c r="AD51" s="147" t="s">
        <v>187</v>
      </c>
      <c r="AE51" s="147" t="s">
        <v>101</v>
      </c>
      <c r="AF51" s="157" t="s">
        <v>138</v>
      </c>
      <c r="AG51" s="133"/>
    </row>
    <row r="52" spans="1:33" ht="48" x14ac:dyDescent="0.2">
      <c r="A52" s="371"/>
      <c r="B52" s="263"/>
      <c r="C52" s="146"/>
      <c r="D52" s="147" t="s">
        <v>1285</v>
      </c>
      <c r="E52" s="146"/>
      <c r="F52" s="148"/>
      <c r="G52" s="148"/>
      <c r="H52" s="147"/>
      <c r="I52" s="147"/>
      <c r="J52" s="147"/>
      <c r="K52" s="147"/>
      <c r="L52" s="147"/>
      <c r="M52" s="149"/>
      <c r="N52" s="147"/>
      <c r="O52" s="147"/>
      <c r="P52" s="147"/>
      <c r="Q52" s="147"/>
      <c r="R52" s="147"/>
      <c r="S52" s="147"/>
      <c r="T52" s="145"/>
      <c r="U52" s="162"/>
      <c r="V52" s="162"/>
      <c r="W52" s="162"/>
      <c r="X52" s="162"/>
      <c r="Y52" s="162"/>
      <c r="Z52" s="148" t="s">
        <v>1335</v>
      </c>
      <c r="AA52" s="179" t="s">
        <v>1324</v>
      </c>
      <c r="AB52" s="163">
        <v>45809</v>
      </c>
      <c r="AC52" s="164">
        <v>45869</v>
      </c>
      <c r="AD52" s="147" t="s">
        <v>187</v>
      </c>
      <c r="AE52" s="147" t="s">
        <v>101</v>
      </c>
      <c r="AF52" s="157" t="s">
        <v>138</v>
      </c>
      <c r="AG52" s="133"/>
    </row>
    <row r="53" spans="1:33" ht="48" x14ac:dyDescent="0.2">
      <c r="A53" s="371"/>
      <c r="B53" s="263"/>
      <c r="C53" s="146"/>
      <c r="D53" s="147" t="s">
        <v>1285</v>
      </c>
      <c r="E53" s="146"/>
      <c r="F53" s="148"/>
      <c r="G53" s="148"/>
      <c r="H53" s="147"/>
      <c r="I53" s="147"/>
      <c r="J53" s="147"/>
      <c r="K53" s="147"/>
      <c r="L53" s="147"/>
      <c r="M53" s="149"/>
      <c r="N53" s="147"/>
      <c r="O53" s="147"/>
      <c r="P53" s="147"/>
      <c r="Q53" s="147"/>
      <c r="R53" s="147"/>
      <c r="S53" s="147"/>
      <c r="T53" s="145"/>
      <c r="U53" s="162"/>
      <c r="V53" s="162"/>
      <c r="W53" s="162"/>
      <c r="X53" s="162"/>
      <c r="Y53" s="162"/>
      <c r="Z53" s="148" t="s">
        <v>1336</v>
      </c>
      <c r="AA53" s="179" t="s">
        <v>1337</v>
      </c>
      <c r="AB53" s="164">
        <v>45688</v>
      </c>
      <c r="AC53" s="164">
        <v>45838</v>
      </c>
      <c r="AD53" s="147" t="s">
        <v>187</v>
      </c>
      <c r="AE53" s="147" t="s">
        <v>101</v>
      </c>
      <c r="AF53" s="157" t="s">
        <v>138</v>
      </c>
      <c r="AG53" s="133"/>
    </row>
    <row r="54" spans="1:33" ht="48" x14ac:dyDescent="0.2">
      <c r="A54" s="371"/>
      <c r="B54" s="263"/>
      <c r="C54" s="146"/>
      <c r="D54" s="147" t="s">
        <v>1285</v>
      </c>
      <c r="E54" s="146"/>
      <c r="F54" s="148"/>
      <c r="G54" s="148"/>
      <c r="H54" s="147"/>
      <c r="I54" s="147"/>
      <c r="J54" s="147"/>
      <c r="K54" s="147"/>
      <c r="L54" s="147"/>
      <c r="M54" s="149"/>
      <c r="N54" s="147"/>
      <c r="O54" s="147"/>
      <c r="P54" s="147"/>
      <c r="Q54" s="147"/>
      <c r="R54" s="147"/>
      <c r="S54" s="147"/>
      <c r="T54" s="145"/>
      <c r="U54" s="162"/>
      <c r="V54" s="162"/>
      <c r="W54" s="162"/>
      <c r="X54" s="162"/>
      <c r="Y54" s="162"/>
      <c r="Z54" s="148" t="s">
        <v>1338</v>
      </c>
      <c r="AA54" s="179" t="s">
        <v>1339</v>
      </c>
      <c r="AB54" s="163">
        <v>45809</v>
      </c>
      <c r="AC54" s="163">
        <v>45869</v>
      </c>
      <c r="AD54" s="147" t="s">
        <v>187</v>
      </c>
      <c r="AE54" s="147" t="s">
        <v>101</v>
      </c>
      <c r="AF54" s="157" t="s">
        <v>138</v>
      </c>
      <c r="AG54" s="133"/>
    </row>
    <row r="55" spans="1:33" ht="64" x14ac:dyDescent="0.2">
      <c r="A55" s="371"/>
      <c r="B55" s="145" t="s">
        <v>1666</v>
      </c>
      <c r="C55" s="148" t="s">
        <v>1340</v>
      </c>
      <c r="D55" s="147" t="s">
        <v>1341</v>
      </c>
      <c r="E55" s="148" t="s">
        <v>1342</v>
      </c>
      <c r="F55" s="148" t="s">
        <v>176</v>
      </c>
      <c r="G55" s="148" t="s">
        <v>118</v>
      </c>
      <c r="H55" s="147" t="s">
        <v>281</v>
      </c>
      <c r="I55" s="147" t="s">
        <v>123</v>
      </c>
      <c r="J55" s="147">
        <v>1</v>
      </c>
      <c r="K55" s="147" t="s">
        <v>1255</v>
      </c>
      <c r="L55" s="147">
        <v>2024</v>
      </c>
      <c r="M55" s="149" t="s">
        <v>126</v>
      </c>
      <c r="N55" s="147" t="s">
        <v>282</v>
      </c>
      <c r="O55" s="147">
        <v>0</v>
      </c>
      <c r="P55" s="147" t="s">
        <v>282</v>
      </c>
      <c r="Q55" s="147" t="s">
        <v>282</v>
      </c>
      <c r="R55" s="147" t="s">
        <v>282</v>
      </c>
      <c r="S55" s="147" t="s">
        <v>282</v>
      </c>
      <c r="T55" s="147"/>
      <c r="U55" s="180"/>
      <c r="V55" s="180"/>
      <c r="W55" s="180"/>
      <c r="X55" s="180"/>
      <c r="Y55" s="180"/>
      <c r="Z55" s="284" t="s">
        <v>1727</v>
      </c>
      <c r="AA55" s="282" t="s">
        <v>1728</v>
      </c>
      <c r="AB55" s="151">
        <v>45691</v>
      </c>
      <c r="AC55" s="151">
        <v>45989</v>
      </c>
      <c r="AD55" s="147" t="s">
        <v>176</v>
      </c>
      <c r="AE55" s="147" t="s">
        <v>106</v>
      </c>
      <c r="AF55" s="157" t="s">
        <v>138</v>
      </c>
      <c r="AG55" s="133"/>
    </row>
    <row r="56" spans="1:33" ht="64" x14ac:dyDescent="0.2">
      <c r="A56" s="371"/>
      <c r="B56" s="145"/>
      <c r="C56" s="148"/>
      <c r="D56" s="147" t="s">
        <v>1341</v>
      </c>
      <c r="E56" s="148"/>
      <c r="F56" s="148"/>
      <c r="G56" s="148"/>
      <c r="H56" s="147"/>
      <c r="I56" s="147"/>
      <c r="J56" s="147"/>
      <c r="K56" s="147"/>
      <c r="L56" s="147"/>
      <c r="M56" s="149"/>
      <c r="N56" s="147"/>
      <c r="O56" s="147"/>
      <c r="P56" s="147"/>
      <c r="Q56" s="147"/>
      <c r="R56" s="147"/>
      <c r="S56" s="147"/>
      <c r="T56" s="147"/>
      <c r="U56" s="180"/>
      <c r="V56" s="180"/>
      <c r="W56" s="180"/>
      <c r="X56" s="180"/>
      <c r="Y56" s="180"/>
      <c r="Z56" s="280" t="s">
        <v>1343</v>
      </c>
      <c r="AA56" s="147" t="s">
        <v>1344</v>
      </c>
      <c r="AB56" s="151">
        <v>45691</v>
      </c>
      <c r="AC56" s="151">
        <v>45989</v>
      </c>
      <c r="AD56" s="147" t="s">
        <v>178</v>
      </c>
      <c r="AE56" s="147" t="s">
        <v>106</v>
      </c>
      <c r="AF56" s="157" t="s">
        <v>138</v>
      </c>
      <c r="AG56" s="133"/>
    </row>
    <row r="57" spans="1:33" ht="48" x14ac:dyDescent="0.2">
      <c r="A57" s="371"/>
      <c r="B57" s="145"/>
      <c r="C57" s="148"/>
      <c r="D57" s="147" t="s">
        <v>1341</v>
      </c>
      <c r="E57" s="148"/>
      <c r="F57" s="148"/>
      <c r="G57" s="148"/>
      <c r="H57" s="147"/>
      <c r="I57" s="147"/>
      <c r="J57" s="147"/>
      <c r="K57" s="147"/>
      <c r="L57" s="147"/>
      <c r="M57" s="149"/>
      <c r="N57" s="147"/>
      <c r="O57" s="147"/>
      <c r="P57" s="147"/>
      <c r="Q57" s="147"/>
      <c r="R57" s="147"/>
      <c r="S57" s="147"/>
      <c r="T57" s="147"/>
      <c r="U57" s="180"/>
      <c r="V57" s="180"/>
      <c r="W57" s="180"/>
      <c r="X57" s="180"/>
      <c r="Y57" s="180"/>
      <c r="Z57" s="280" t="s">
        <v>1345</v>
      </c>
      <c r="AA57" s="147" t="s">
        <v>1344</v>
      </c>
      <c r="AB57" s="151">
        <v>45691</v>
      </c>
      <c r="AC57" s="151">
        <v>45989</v>
      </c>
      <c r="AD57" s="147" t="s">
        <v>178</v>
      </c>
      <c r="AE57" s="147" t="s">
        <v>106</v>
      </c>
      <c r="AF57" s="157" t="s">
        <v>138</v>
      </c>
      <c r="AG57" s="133"/>
    </row>
    <row r="58" spans="1:33" ht="64" x14ac:dyDescent="0.2">
      <c r="A58" s="371"/>
      <c r="B58" s="145"/>
      <c r="C58" s="148"/>
      <c r="D58" s="147" t="s">
        <v>1341</v>
      </c>
      <c r="E58" s="148"/>
      <c r="F58" s="148"/>
      <c r="G58" s="148"/>
      <c r="H58" s="147"/>
      <c r="I58" s="147"/>
      <c r="J58" s="147"/>
      <c r="K58" s="147"/>
      <c r="L58" s="147"/>
      <c r="M58" s="149"/>
      <c r="N58" s="147"/>
      <c r="O58" s="147"/>
      <c r="P58" s="147"/>
      <c r="Q58" s="147"/>
      <c r="R58" s="147"/>
      <c r="S58" s="147"/>
      <c r="T58" s="147"/>
      <c r="U58" s="180"/>
      <c r="V58" s="180"/>
      <c r="W58" s="180"/>
      <c r="X58" s="180"/>
      <c r="Y58" s="180"/>
      <c r="Z58" s="148" t="s">
        <v>1346</v>
      </c>
      <c r="AA58" s="147" t="s">
        <v>1344</v>
      </c>
      <c r="AB58" s="151">
        <v>45691</v>
      </c>
      <c r="AC58" s="151">
        <v>45989</v>
      </c>
      <c r="AD58" s="147" t="s">
        <v>188</v>
      </c>
      <c r="AE58" s="147" t="s">
        <v>106</v>
      </c>
      <c r="AF58" s="157" t="s">
        <v>138</v>
      </c>
      <c r="AG58" s="133"/>
    </row>
    <row r="59" spans="1:33" ht="48" x14ac:dyDescent="0.2">
      <c r="A59" s="371"/>
      <c r="B59" s="373" t="s">
        <v>1667</v>
      </c>
      <c r="C59" s="376" t="s">
        <v>1347</v>
      </c>
      <c r="D59" s="147" t="s">
        <v>1348</v>
      </c>
      <c r="E59" s="157" t="s">
        <v>1349</v>
      </c>
      <c r="F59" s="148" t="s">
        <v>188</v>
      </c>
      <c r="G59" s="148" t="s">
        <v>120</v>
      </c>
      <c r="H59" s="157" t="s">
        <v>1350</v>
      </c>
      <c r="I59" s="147" t="s">
        <v>123</v>
      </c>
      <c r="J59" s="175">
        <v>0</v>
      </c>
      <c r="K59" s="181"/>
      <c r="L59" s="147"/>
      <c r="M59" s="149"/>
      <c r="N59" s="147" t="s">
        <v>282</v>
      </c>
      <c r="O59" s="147">
        <v>0</v>
      </c>
      <c r="P59" s="147" t="s">
        <v>282</v>
      </c>
      <c r="Q59" s="147" t="s">
        <v>282</v>
      </c>
      <c r="R59" s="147" t="s">
        <v>282</v>
      </c>
      <c r="S59" s="147" t="s">
        <v>282</v>
      </c>
      <c r="T59" s="147"/>
      <c r="U59" s="180"/>
      <c r="V59" s="180"/>
      <c r="W59" s="180"/>
      <c r="X59" s="180"/>
      <c r="Y59" s="180"/>
      <c r="Z59" s="183" t="s">
        <v>1351</v>
      </c>
      <c r="AA59" s="147" t="s">
        <v>1352</v>
      </c>
      <c r="AB59" s="158">
        <v>45691</v>
      </c>
      <c r="AC59" s="158">
        <v>45989</v>
      </c>
      <c r="AD59" s="147" t="s">
        <v>188</v>
      </c>
      <c r="AE59" s="147" t="s">
        <v>98</v>
      </c>
      <c r="AF59" s="148" t="s">
        <v>143</v>
      </c>
      <c r="AG59" s="133"/>
    </row>
    <row r="60" spans="1:33" ht="80" x14ac:dyDescent="0.2">
      <c r="A60" s="371"/>
      <c r="B60" s="374"/>
      <c r="C60" s="377"/>
      <c r="D60" s="147" t="s">
        <v>1353</v>
      </c>
      <c r="E60" s="157" t="s">
        <v>1354</v>
      </c>
      <c r="F60" s="148" t="s">
        <v>188</v>
      </c>
      <c r="G60" s="148" t="s">
        <v>118</v>
      </c>
      <c r="H60" s="157" t="s">
        <v>1355</v>
      </c>
      <c r="I60" s="147" t="s">
        <v>123</v>
      </c>
      <c r="J60" s="175">
        <v>0</v>
      </c>
      <c r="K60" s="181"/>
      <c r="L60" s="147"/>
      <c r="M60" s="149"/>
      <c r="N60" s="147" t="s">
        <v>282</v>
      </c>
      <c r="O60" s="147">
        <v>0</v>
      </c>
      <c r="P60" s="147" t="s">
        <v>282</v>
      </c>
      <c r="Q60" s="147" t="s">
        <v>282</v>
      </c>
      <c r="R60" s="147" t="s">
        <v>282</v>
      </c>
      <c r="S60" s="147" t="s">
        <v>282</v>
      </c>
      <c r="T60" s="147"/>
      <c r="U60" s="180"/>
      <c r="V60" s="180"/>
      <c r="W60" s="180"/>
      <c r="X60" s="180"/>
      <c r="Y60" s="180"/>
      <c r="Z60" s="183" t="s">
        <v>1356</v>
      </c>
      <c r="AA60" s="147" t="s">
        <v>1357</v>
      </c>
      <c r="AB60" s="158">
        <v>45691</v>
      </c>
      <c r="AC60" s="158">
        <v>45989</v>
      </c>
      <c r="AD60" s="147" t="s">
        <v>188</v>
      </c>
      <c r="AE60" s="147" t="s">
        <v>98</v>
      </c>
      <c r="AF60" s="148" t="s">
        <v>143</v>
      </c>
      <c r="AG60" s="133"/>
    </row>
    <row r="61" spans="1:33" ht="48" x14ac:dyDescent="0.2">
      <c r="A61" s="371"/>
      <c r="B61" s="374"/>
      <c r="C61" s="377"/>
      <c r="D61" s="147" t="s">
        <v>1358</v>
      </c>
      <c r="E61" s="148" t="s">
        <v>1359</v>
      </c>
      <c r="F61" s="148" t="s">
        <v>188</v>
      </c>
      <c r="G61" s="148" t="s">
        <v>118</v>
      </c>
      <c r="H61" s="157" t="s">
        <v>1360</v>
      </c>
      <c r="I61" s="147" t="s">
        <v>123</v>
      </c>
      <c r="J61" s="175">
        <v>0</v>
      </c>
      <c r="K61" s="181"/>
      <c r="L61" s="147"/>
      <c r="M61" s="149"/>
      <c r="N61" s="147" t="s">
        <v>282</v>
      </c>
      <c r="O61" s="147">
        <v>0</v>
      </c>
      <c r="P61" s="147" t="s">
        <v>282</v>
      </c>
      <c r="Q61" s="147" t="s">
        <v>282</v>
      </c>
      <c r="R61" s="147" t="s">
        <v>282</v>
      </c>
      <c r="S61" s="147" t="s">
        <v>282</v>
      </c>
      <c r="T61" s="147"/>
      <c r="U61" s="180"/>
      <c r="V61" s="180"/>
      <c r="W61" s="180"/>
      <c r="X61" s="180"/>
      <c r="Y61" s="180"/>
      <c r="Z61" s="183" t="s">
        <v>1361</v>
      </c>
      <c r="AA61" s="147" t="s">
        <v>1362</v>
      </c>
      <c r="AB61" s="158">
        <v>45691</v>
      </c>
      <c r="AC61" s="158">
        <v>45989</v>
      </c>
      <c r="AD61" s="147" t="s">
        <v>188</v>
      </c>
      <c r="AE61" s="147" t="s">
        <v>98</v>
      </c>
      <c r="AF61" s="148" t="s">
        <v>143</v>
      </c>
      <c r="AG61" s="133"/>
    </row>
    <row r="62" spans="1:33" ht="64" x14ac:dyDescent="0.2">
      <c r="A62" s="371"/>
      <c r="B62" s="375"/>
      <c r="C62" s="377"/>
      <c r="D62" s="147" t="s">
        <v>1363</v>
      </c>
      <c r="E62" s="287" t="s">
        <v>1732</v>
      </c>
      <c r="F62" s="148" t="s">
        <v>176</v>
      </c>
      <c r="G62" s="148" t="s">
        <v>118</v>
      </c>
      <c r="H62" s="288" t="s">
        <v>1733</v>
      </c>
      <c r="I62" s="147" t="s">
        <v>122</v>
      </c>
      <c r="J62" s="147">
        <v>0</v>
      </c>
      <c r="K62" s="147"/>
      <c r="L62" s="147"/>
      <c r="M62" s="147"/>
      <c r="N62" s="288" t="s">
        <v>1733</v>
      </c>
      <c r="O62" s="147">
        <f t="shared" ref="O62:AD62" si="1">+O55</f>
        <v>0</v>
      </c>
      <c r="P62" s="288" t="s">
        <v>1734</v>
      </c>
      <c r="Q62" s="182">
        <v>0</v>
      </c>
      <c r="R62" s="182">
        <v>0</v>
      </c>
      <c r="S62" s="182">
        <v>0</v>
      </c>
      <c r="T62" s="147"/>
      <c r="U62" s="147"/>
      <c r="V62" s="147"/>
      <c r="W62" s="147"/>
      <c r="X62" s="147"/>
      <c r="Y62" s="147"/>
      <c r="Z62" s="285" t="s">
        <v>1729</v>
      </c>
      <c r="AA62" s="282" t="s">
        <v>1730</v>
      </c>
      <c r="AB62" s="151">
        <v>45691</v>
      </c>
      <c r="AC62" s="151">
        <v>45989</v>
      </c>
      <c r="AD62" s="147" t="str">
        <f t="shared" si="1"/>
        <v>Oficina de Planeación y Desarrollo Institucional</v>
      </c>
      <c r="AE62" s="147" t="s">
        <v>98</v>
      </c>
      <c r="AF62" s="147" t="s">
        <v>143</v>
      </c>
      <c r="AG62" s="133"/>
    </row>
    <row r="63" spans="1:33" ht="64" x14ac:dyDescent="0.2">
      <c r="A63" s="371"/>
      <c r="B63" s="145" t="s">
        <v>1668</v>
      </c>
      <c r="C63" s="148" t="s">
        <v>1364</v>
      </c>
      <c r="D63" s="147" t="s">
        <v>1365</v>
      </c>
      <c r="E63" s="148" t="s">
        <v>1366</v>
      </c>
      <c r="F63" s="148" t="s">
        <v>174</v>
      </c>
      <c r="G63" s="148" t="s">
        <v>118</v>
      </c>
      <c r="H63" s="147" t="s">
        <v>1367</v>
      </c>
      <c r="I63" s="147" t="s">
        <v>122</v>
      </c>
      <c r="J63" s="147">
        <v>0</v>
      </c>
      <c r="K63" s="181"/>
      <c r="L63" s="147"/>
      <c r="M63" s="149"/>
      <c r="N63" s="147" t="s">
        <v>1367</v>
      </c>
      <c r="O63" s="148">
        <v>0</v>
      </c>
      <c r="P63" s="147">
        <v>0</v>
      </c>
      <c r="Q63" s="147">
        <v>0</v>
      </c>
      <c r="R63" s="147">
        <v>0</v>
      </c>
      <c r="S63" s="147" t="s">
        <v>1367</v>
      </c>
      <c r="T63" s="147"/>
      <c r="U63" s="180"/>
      <c r="V63" s="180"/>
      <c r="W63" s="180"/>
      <c r="X63" s="180"/>
      <c r="Y63" s="180"/>
      <c r="Z63" s="286" t="s">
        <v>1731</v>
      </c>
      <c r="AA63" s="147" t="s">
        <v>1368</v>
      </c>
      <c r="AB63" s="151">
        <v>45811</v>
      </c>
      <c r="AC63" s="151">
        <v>45869</v>
      </c>
      <c r="AD63" s="147" t="s">
        <v>176</v>
      </c>
      <c r="AE63" s="147" t="s">
        <v>114</v>
      </c>
      <c r="AF63" s="147" t="s">
        <v>143</v>
      </c>
      <c r="AG63" s="133"/>
    </row>
    <row r="64" spans="1:33" ht="64" x14ac:dyDescent="0.2">
      <c r="A64" s="371"/>
      <c r="B64" s="145"/>
      <c r="C64" s="148"/>
      <c r="D64" s="147" t="s">
        <v>1365</v>
      </c>
      <c r="E64" s="148"/>
      <c r="F64" s="148"/>
      <c r="G64" s="148"/>
      <c r="H64" s="157"/>
      <c r="I64" s="147"/>
      <c r="J64" s="157"/>
      <c r="K64" s="181"/>
      <c r="L64" s="147"/>
      <c r="M64" s="149"/>
      <c r="N64" s="148"/>
      <c r="O64" s="148"/>
      <c r="P64" s="147"/>
      <c r="Q64" s="147"/>
      <c r="R64" s="147"/>
      <c r="S64" s="147"/>
      <c r="T64" s="147"/>
      <c r="U64" s="180"/>
      <c r="V64" s="180"/>
      <c r="W64" s="180"/>
      <c r="X64" s="180"/>
      <c r="Y64" s="180"/>
      <c r="Z64" s="183" t="s">
        <v>1369</v>
      </c>
      <c r="AA64" s="147" t="s">
        <v>1370</v>
      </c>
      <c r="AB64" s="151">
        <v>45691</v>
      </c>
      <c r="AC64" s="151">
        <v>45747</v>
      </c>
      <c r="AD64" s="147" t="s">
        <v>176</v>
      </c>
      <c r="AE64" s="147" t="s">
        <v>103</v>
      </c>
      <c r="AF64" s="147" t="s">
        <v>143</v>
      </c>
      <c r="AG64" s="133"/>
    </row>
    <row r="65" spans="1:33" ht="224" x14ac:dyDescent="0.2">
      <c r="A65" s="371"/>
      <c r="B65" s="145" t="s">
        <v>1669</v>
      </c>
      <c r="C65" s="184" t="s">
        <v>1371</v>
      </c>
      <c r="D65" s="185" t="s">
        <v>1372</v>
      </c>
      <c r="E65" s="186" t="s">
        <v>1373</v>
      </c>
      <c r="F65" s="186" t="s">
        <v>189</v>
      </c>
      <c r="G65" s="148" t="s">
        <v>118</v>
      </c>
      <c r="H65" s="184" t="s">
        <v>1374</v>
      </c>
      <c r="I65" s="185" t="s">
        <v>1375</v>
      </c>
      <c r="J65" s="185">
        <v>6</v>
      </c>
      <c r="K65" s="184" t="s">
        <v>1376</v>
      </c>
      <c r="L65" s="147">
        <v>2024</v>
      </c>
      <c r="M65" s="149" t="s">
        <v>126</v>
      </c>
      <c r="N65" s="187" t="s">
        <v>1377</v>
      </c>
      <c r="O65" s="184">
        <v>0</v>
      </c>
      <c r="P65" s="187" t="s">
        <v>1378</v>
      </c>
      <c r="Q65" s="187" t="s">
        <v>1378</v>
      </c>
      <c r="R65" s="187" t="s">
        <v>1378</v>
      </c>
      <c r="S65" s="184">
        <v>0</v>
      </c>
      <c r="T65" s="188"/>
      <c r="U65" s="188"/>
      <c r="V65" s="188"/>
      <c r="W65" s="188"/>
      <c r="X65" s="188"/>
      <c r="Y65" s="188"/>
      <c r="Z65" s="290" t="s">
        <v>1379</v>
      </c>
      <c r="AA65" s="184" t="s">
        <v>1380</v>
      </c>
      <c r="AB65" s="158">
        <v>45691</v>
      </c>
      <c r="AC65" s="158">
        <v>45989</v>
      </c>
      <c r="AD65" s="184" t="s">
        <v>189</v>
      </c>
      <c r="AE65" s="147" t="s">
        <v>103</v>
      </c>
      <c r="AF65" s="147" t="s">
        <v>143</v>
      </c>
      <c r="AG65" s="133"/>
    </row>
    <row r="66" spans="1:33" ht="64" x14ac:dyDescent="0.2">
      <c r="A66" s="372"/>
      <c r="B66" s="145"/>
      <c r="C66" s="184"/>
      <c r="D66" s="185" t="s">
        <v>1372</v>
      </c>
      <c r="E66" s="186"/>
      <c r="F66" s="186"/>
      <c r="G66" s="148"/>
      <c r="H66" s="184"/>
      <c r="I66" s="185"/>
      <c r="J66" s="185"/>
      <c r="K66" s="184"/>
      <c r="L66" s="147"/>
      <c r="M66" s="149"/>
      <c r="N66" s="187"/>
      <c r="O66" s="184"/>
      <c r="P66" s="187"/>
      <c r="Q66" s="187"/>
      <c r="R66" s="187"/>
      <c r="S66" s="184"/>
      <c r="T66" s="188"/>
      <c r="U66" s="188"/>
      <c r="V66" s="188"/>
      <c r="W66" s="188"/>
      <c r="X66" s="188"/>
      <c r="Y66" s="188"/>
      <c r="Z66" s="291" t="s">
        <v>1744</v>
      </c>
      <c r="AA66" s="190" t="s">
        <v>1381</v>
      </c>
      <c r="AB66" s="191">
        <v>45691</v>
      </c>
      <c r="AC66" s="192">
        <v>45838</v>
      </c>
      <c r="AD66" s="190" t="s">
        <v>179</v>
      </c>
      <c r="AE66" s="147" t="s">
        <v>103</v>
      </c>
      <c r="AF66" s="193" t="s">
        <v>143</v>
      </c>
      <c r="AG66" s="133"/>
    </row>
    <row r="67" spans="1:33" ht="409.6" x14ac:dyDescent="0.2">
      <c r="A67" s="370" t="s">
        <v>1382</v>
      </c>
      <c r="B67" s="262" t="s">
        <v>1670</v>
      </c>
      <c r="C67" s="195" t="s">
        <v>1383</v>
      </c>
      <c r="D67" s="185" t="s">
        <v>1619</v>
      </c>
      <c r="E67" s="195" t="s">
        <v>1384</v>
      </c>
      <c r="F67" s="197" t="s">
        <v>189</v>
      </c>
      <c r="G67" s="197" t="s">
        <v>120</v>
      </c>
      <c r="H67" s="198" t="s">
        <v>1385</v>
      </c>
      <c r="I67" s="196" t="s">
        <v>123</v>
      </c>
      <c r="J67" s="196" t="s">
        <v>1386</v>
      </c>
      <c r="K67" s="199" t="s">
        <v>1387</v>
      </c>
      <c r="L67" s="144">
        <v>2024</v>
      </c>
      <c r="M67" s="144" t="s">
        <v>126</v>
      </c>
      <c r="N67" s="200" t="s">
        <v>1388</v>
      </c>
      <c r="O67" s="144">
        <v>0</v>
      </c>
      <c r="P67" s="200" t="s">
        <v>1388</v>
      </c>
      <c r="Q67" s="144">
        <v>0</v>
      </c>
      <c r="R67" s="144">
        <v>0</v>
      </c>
      <c r="S67" s="144">
        <v>0</v>
      </c>
      <c r="T67" s="201"/>
      <c r="U67" s="201"/>
      <c r="V67" s="201"/>
      <c r="W67" s="201"/>
      <c r="X67" s="201"/>
      <c r="Y67" s="201"/>
      <c r="Z67" s="203" t="s">
        <v>1389</v>
      </c>
      <c r="AA67" s="203" t="s">
        <v>1390</v>
      </c>
      <c r="AB67" s="151">
        <v>45691</v>
      </c>
      <c r="AC67" s="191">
        <v>45777</v>
      </c>
      <c r="AD67" s="195" t="s">
        <v>172</v>
      </c>
      <c r="AE67" s="144" t="s">
        <v>116</v>
      </c>
      <c r="AF67" s="193" t="s">
        <v>1391</v>
      </c>
      <c r="AG67" s="133"/>
    </row>
    <row r="68" spans="1:33" ht="64" x14ac:dyDescent="0.2">
      <c r="A68" s="371"/>
      <c r="B68" s="145"/>
      <c r="C68" s="203"/>
      <c r="D68" s="185" t="s">
        <v>1619</v>
      </c>
      <c r="E68" s="203"/>
      <c r="F68" s="148"/>
      <c r="G68" s="148"/>
      <c r="H68" s="146"/>
      <c r="I68" s="204"/>
      <c r="J68" s="204"/>
      <c r="K68" s="186"/>
      <c r="L68" s="148"/>
      <c r="M68" s="148"/>
      <c r="N68" s="205"/>
      <c r="O68" s="148"/>
      <c r="P68" s="205"/>
      <c r="Q68" s="148"/>
      <c r="R68" s="148"/>
      <c r="S68" s="148"/>
      <c r="T68" s="206"/>
      <c r="U68" s="206"/>
      <c r="V68" s="206"/>
      <c r="W68" s="206"/>
      <c r="X68" s="206"/>
      <c r="Y68" s="206"/>
      <c r="Z68" s="203" t="s">
        <v>1392</v>
      </c>
      <c r="AA68" s="203" t="s">
        <v>1393</v>
      </c>
      <c r="AB68" s="151">
        <v>45691</v>
      </c>
      <c r="AC68" s="191">
        <v>45777</v>
      </c>
      <c r="AD68" s="207" t="s">
        <v>189</v>
      </c>
      <c r="AE68" s="147" t="s">
        <v>116</v>
      </c>
      <c r="AF68" s="193" t="s">
        <v>1394</v>
      </c>
      <c r="AG68" s="133"/>
    </row>
    <row r="69" spans="1:33" ht="96" x14ac:dyDescent="0.2">
      <c r="A69" s="371"/>
      <c r="B69" s="262" t="s">
        <v>1671</v>
      </c>
      <c r="C69" s="208" t="s">
        <v>1395</v>
      </c>
      <c r="D69" s="209" t="s">
        <v>1620</v>
      </c>
      <c r="E69" s="208" t="s">
        <v>1396</v>
      </c>
      <c r="F69" s="144" t="s">
        <v>189</v>
      </c>
      <c r="G69" s="144" t="s">
        <v>120</v>
      </c>
      <c r="H69" s="210" t="s">
        <v>1397</v>
      </c>
      <c r="I69" s="209" t="s">
        <v>123</v>
      </c>
      <c r="J69" s="209">
        <v>5</v>
      </c>
      <c r="K69" s="211" t="s">
        <v>1398</v>
      </c>
      <c r="L69" s="144">
        <v>2024</v>
      </c>
      <c r="M69" s="144" t="s">
        <v>127</v>
      </c>
      <c r="N69" s="212" t="s">
        <v>1396</v>
      </c>
      <c r="O69" s="211">
        <v>0</v>
      </c>
      <c r="P69" s="212" t="s">
        <v>1399</v>
      </c>
      <c r="Q69" s="211">
        <v>0</v>
      </c>
      <c r="R69" s="211">
        <v>0</v>
      </c>
      <c r="S69" s="211">
        <v>0</v>
      </c>
      <c r="T69" s="213"/>
      <c r="U69" s="213"/>
      <c r="V69" s="213"/>
      <c r="W69" s="213"/>
      <c r="X69" s="213"/>
      <c r="Y69" s="213"/>
      <c r="Z69" s="207" t="s">
        <v>1400</v>
      </c>
      <c r="AA69" s="207" t="s">
        <v>1401</v>
      </c>
      <c r="AB69" s="151">
        <v>45691</v>
      </c>
      <c r="AC69" s="191">
        <v>45777</v>
      </c>
      <c r="AD69" s="207" t="s">
        <v>174</v>
      </c>
      <c r="AE69" s="147" t="s">
        <v>116</v>
      </c>
      <c r="AF69" s="193" t="s">
        <v>1391</v>
      </c>
      <c r="AG69" s="133"/>
    </row>
    <row r="70" spans="1:33" ht="32" x14ac:dyDescent="0.2">
      <c r="A70" s="371"/>
      <c r="B70" s="145"/>
      <c r="C70" s="214"/>
      <c r="D70" s="209" t="s">
        <v>1620</v>
      </c>
      <c r="E70" s="214"/>
      <c r="F70" s="147"/>
      <c r="G70" s="147"/>
      <c r="H70" s="160"/>
      <c r="I70" s="185"/>
      <c r="J70" s="185"/>
      <c r="K70" s="184"/>
      <c r="L70" s="147"/>
      <c r="M70" s="147"/>
      <c r="N70" s="187"/>
      <c r="O70" s="184"/>
      <c r="P70" s="187"/>
      <c r="Q70" s="184"/>
      <c r="R70" s="184"/>
      <c r="S70" s="184"/>
      <c r="T70" s="188"/>
      <c r="U70" s="188"/>
      <c r="V70" s="188"/>
      <c r="W70" s="188"/>
      <c r="X70" s="188"/>
      <c r="Y70" s="188"/>
      <c r="Z70" s="203" t="s">
        <v>1402</v>
      </c>
      <c r="AA70" s="203" t="s">
        <v>1403</v>
      </c>
      <c r="AB70" s="151">
        <v>45691</v>
      </c>
      <c r="AC70" s="191">
        <v>45777</v>
      </c>
      <c r="AD70" s="203" t="s">
        <v>170</v>
      </c>
      <c r="AE70" s="147" t="s">
        <v>116</v>
      </c>
      <c r="AF70" s="193" t="s">
        <v>1391</v>
      </c>
      <c r="AG70" s="133"/>
    </row>
    <row r="71" spans="1:33" ht="48" x14ac:dyDescent="0.2">
      <c r="A71" s="371"/>
      <c r="B71" s="145"/>
      <c r="C71" s="214"/>
      <c r="D71" s="209" t="s">
        <v>1620</v>
      </c>
      <c r="E71" s="214"/>
      <c r="F71" s="147"/>
      <c r="G71" s="147"/>
      <c r="H71" s="160"/>
      <c r="I71" s="185"/>
      <c r="J71" s="185"/>
      <c r="K71" s="184"/>
      <c r="L71" s="147"/>
      <c r="M71" s="147"/>
      <c r="N71" s="187"/>
      <c r="O71" s="184"/>
      <c r="P71" s="187"/>
      <c r="Q71" s="184"/>
      <c r="R71" s="184"/>
      <c r="S71" s="184"/>
      <c r="T71" s="188"/>
      <c r="U71" s="188"/>
      <c r="V71" s="188"/>
      <c r="W71" s="188"/>
      <c r="X71" s="188"/>
      <c r="Y71" s="188"/>
      <c r="Z71" s="207" t="s">
        <v>1404</v>
      </c>
      <c r="AA71" s="207" t="s">
        <v>1405</v>
      </c>
      <c r="AB71" s="151">
        <v>45691</v>
      </c>
      <c r="AC71" s="191">
        <v>45777</v>
      </c>
      <c r="AD71" s="207" t="s">
        <v>170</v>
      </c>
      <c r="AE71" s="147" t="s">
        <v>116</v>
      </c>
      <c r="AF71" s="193" t="s">
        <v>1391</v>
      </c>
      <c r="AG71" s="133"/>
    </row>
    <row r="72" spans="1:33" ht="96" x14ac:dyDescent="0.2">
      <c r="A72" s="371"/>
      <c r="B72" s="145" t="s">
        <v>1672</v>
      </c>
      <c r="C72" s="203" t="s">
        <v>1406</v>
      </c>
      <c r="D72" s="185" t="s">
        <v>1621</v>
      </c>
      <c r="E72" s="215" t="s">
        <v>1407</v>
      </c>
      <c r="F72" s="147" t="s">
        <v>189</v>
      </c>
      <c r="G72" s="147" t="s">
        <v>120</v>
      </c>
      <c r="H72" s="184" t="s">
        <v>1408</v>
      </c>
      <c r="I72" s="185" t="s">
        <v>123</v>
      </c>
      <c r="J72" s="185">
        <v>3</v>
      </c>
      <c r="K72" s="184" t="s">
        <v>1409</v>
      </c>
      <c r="L72" s="147">
        <v>2024</v>
      </c>
      <c r="M72" s="149" t="s">
        <v>127</v>
      </c>
      <c r="N72" s="187" t="s">
        <v>1410</v>
      </c>
      <c r="O72" s="184">
        <v>0</v>
      </c>
      <c r="P72" s="187" t="s">
        <v>1411</v>
      </c>
      <c r="Q72" s="184">
        <v>0</v>
      </c>
      <c r="R72" s="184">
        <v>0</v>
      </c>
      <c r="S72" s="184">
        <v>0</v>
      </c>
      <c r="T72" s="188"/>
      <c r="U72" s="188"/>
      <c r="V72" s="188"/>
      <c r="W72" s="188"/>
      <c r="X72" s="188"/>
      <c r="Y72" s="188"/>
      <c r="Z72" s="203" t="s">
        <v>1412</v>
      </c>
      <c r="AA72" s="203" t="s">
        <v>1413</v>
      </c>
      <c r="AB72" s="151">
        <v>45691</v>
      </c>
      <c r="AC72" s="191">
        <v>45777</v>
      </c>
      <c r="AD72" s="203" t="s">
        <v>174</v>
      </c>
      <c r="AE72" s="147" t="s">
        <v>116</v>
      </c>
      <c r="AF72" s="193" t="s">
        <v>1391</v>
      </c>
      <c r="AG72" s="133"/>
    </row>
    <row r="73" spans="1:33" ht="112" x14ac:dyDescent="0.2">
      <c r="A73" s="371"/>
      <c r="B73" s="145" t="s">
        <v>1673</v>
      </c>
      <c r="C73" s="214" t="s">
        <v>1414</v>
      </c>
      <c r="D73" s="185" t="s">
        <v>1622</v>
      </c>
      <c r="E73" s="214" t="s">
        <v>1415</v>
      </c>
      <c r="F73" s="147" t="s">
        <v>189</v>
      </c>
      <c r="G73" s="147" t="s">
        <v>120</v>
      </c>
      <c r="H73" s="184" t="s">
        <v>1416</v>
      </c>
      <c r="I73" s="185" t="s">
        <v>123</v>
      </c>
      <c r="J73" s="185">
        <v>4</v>
      </c>
      <c r="K73" s="184" t="s">
        <v>1417</v>
      </c>
      <c r="L73" s="147">
        <v>2024</v>
      </c>
      <c r="M73" s="147" t="s">
        <v>127</v>
      </c>
      <c r="N73" s="187" t="s">
        <v>1415</v>
      </c>
      <c r="O73" s="184">
        <v>0</v>
      </c>
      <c r="P73" s="187" t="s">
        <v>1418</v>
      </c>
      <c r="Q73" s="184">
        <v>0</v>
      </c>
      <c r="R73" s="184">
        <v>0</v>
      </c>
      <c r="S73" s="184">
        <v>0</v>
      </c>
      <c r="T73" s="188"/>
      <c r="U73" s="188"/>
      <c r="V73" s="188"/>
      <c r="W73" s="188"/>
      <c r="X73" s="188"/>
      <c r="Y73" s="188"/>
      <c r="Z73" s="207" t="s">
        <v>1419</v>
      </c>
      <c r="AA73" s="207" t="s">
        <v>1420</v>
      </c>
      <c r="AB73" s="151">
        <v>45691</v>
      </c>
      <c r="AC73" s="191">
        <v>45777</v>
      </c>
      <c r="AD73" s="207" t="s">
        <v>173</v>
      </c>
      <c r="AE73" s="147" t="s">
        <v>116</v>
      </c>
      <c r="AF73" s="193" t="s">
        <v>1391</v>
      </c>
      <c r="AG73" s="133"/>
    </row>
    <row r="74" spans="1:33" ht="112" x14ac:dyDescent="0.2">
      <c r="A74" s="371"/>
      <c r="B74" s="145"/>
      <c r="C74" s="214"/>
      <c r="D74" s="185" t="s">
        <v>1622</v>
      </c>
      <c r="E74" s="214"/>
      <c r="F74" s="147"/>
      <c r="G74" s="147"/>
      <c r="H74" s="184"/>
      <c r="I74" s="185"/>
      <c r="J74" s="185"/>
      <c r="K74" s="184"/>
      <c r="L74" s="147"/>
      <c r="M74" s="147"/>
      <c r="N74" s="187"/>
      <c r="O74" s="184"/>
      <c r="P74" s="187"/>
      <c r="Q74" s="184"/>
      <c r="R74" s="184"/>
      <c r="S74" s="184"/>
      <c r="T74" s="188"/>
      <c r="U74" s="188"/>
      <c r="V74" s="188"/>
      <c r="W74" s="188"/>
      <c r="X74" s="188"/>
      <c r="Y74" s="188"/>
      <c r="Z74" s="203" t="s">
        <v>1421</v>
      </c>
      <c r="AA74" s="203" t="s">
        <v>1422</v>
      </c>
      <c r="AB74" s="151">
        <v>45691</v>
      </c>
      <c r="AC74" s="191">
        <v>45777</v>
      </c>
      <c r="AD74" s="203" t="s">
        <v>174</v>
      </c>
      <c r="AE74" s="147" t="s">
        <v>116</v>
      </c>
      <c r="AF74" s="193" t="s">
        <v>1391</v>
      </c>
      <c r="AG74" s="133"/>
    </row>
    <row r="75" spans="1:33" ht="335" x14ac:dyDescent="0.2">
      <c r="A75" s="371"/>
      <c r="B75" s="216" t="s">
        <v>1674</v>
      </c>
      <c r="C75" s="217" t="s">
        <v>1423</v>
      </c>
      <c r="D75" s="218" t="s">
        <v>1623</v>
      </c>
      <c r="E75" s="217" t="s">
        <v>1424</v>
      </c>
      <c r="F75" s="189" t="s">
        <v>174</v>
      </c>
      <c r="G75" s="144" t="s">
        <v>120</v>
      </c>
      <c r="H75" s="219" t="s">
        <v>1425</v>
      </c>
      <c r="I75" s="209" t="s">
        <v>123</v>
      </c>
      <c r="J75" s="218" t="s">
        <v>1426</v>
      </c>
      <c r="K75" s="219" t="s">
        <v>1427</v>
      </c>
      <c r="L75" s="147">
        <v>2024</v>
      </c>
      <c r="M75" s="149" t="s">
        <v>127</v>
      </c>
      <c r="N75" s="220" t="s">
        <v>1428</v>
      </c>
      <c r="O75" s="219">
        <v>0</v>
      </c>
      <c r="P75" s="220" t="s">
        <v>1428</v>
      </c>
      <c r="Q75" s="219">
        <v>0</v>
      </c>
      <c r="R75" s="219">
        <v>0</v>
      </c>
      <c r="S75" s="219">
        <v>0</v>
      </c>
      <c r="T75" s="221"/>
      <c r="U75" s="221"/>
      <c r="V75" s="221"/>
      <c r="W75" s="221"/>
      <c r="X75" s="221"/>
      <c r="Y75" s="221"/>
      <c r="Z75" s="387" t="s">
        <v>1765</v>
      </c>
      <c r="AA75" s="387" t="s">
        <v>1766</v>
      </c>
      <c r="AB75" s="388">
        <v>45691</v>
      </c>
      <c r="AC75" s="388">
        <v>45989</v>
      </c>
      <c r="AD75" s="207" t="s">
        <v>174</v>
      </c>
      <c r="AE75" s="147" t="s">
        <v>116</v>
      </c>
      <c r="AF75" s="193" t="s">
        <v>1394</v>
      </c>
      <c r="AG75" s="133"/>
    </row>
    <row r="76" spans="1:33" ht="64" x14ac:dyDescent="0.2">
      <c r="A76" s="371"/>
      <c r="B76" s="145" t="s">
        <v>1675</v>
      </c>
      <c r="C76" s="207" t="s">
        <v>1429</v>
      </c>
      <c r="D76" s="185" t="s">
        <v>1624</v>
      </c>
      <c r="E76" s="160" t="s">
        <v>1430</v>
      </c>
      <c r="F76" s="147" t="s">
        <v>189</v>
      </c>
      <c r="G76" s="147" t="s">
        <v>120</v>
      </c>
      <c r="H76" s="160" t="s">
        <v>1431</v>
      </c>
      <c r="I76" s="185" t="s">
        <v>123</v>
      </c>
      <c r="J76" s="185">
        <v>3</v>
      </c>
      <c r="K76" s="184" t="s">
        <v>1432</v>
      </c>
      <c r="L76" s="147">
        <v>2024</v>
      </c>
      <c r="M76" s="149" t="s">
        <v>127</v>
      </c>
      <c r="N76" s="184">
        <v>0</v>
      </c>
      <c r="O76" s="184">
        <v>0</v>
      </c>
      <c r="P76" s="184">
        <v>0</v>
      </c>
      <c r="Q76" s="184">
        <v>0</v>
      </c>
      <c r="R76" s="184">
        <v>0</v>
      </c>
      <c r="S76" s="184">
        <v>0</v>
      </c>
      <c r="T76" s="188"/>
      <c r="U76" s="188"/>
      <c r="V76" s="188"/>
      <c r="W76" s="188"/>
      <c r="X76" s="188"/>
      <c r="Y76" s="188"/>
      <c r="Z76" s="207" t="s">
        <v>1433</v>
      </c>
      <c r="AA76" s="207" t="s">
        <v>1434</v>
      </c>
      <c r="AB76" s="202">
        <v>45691</v>
      </c>
      <c r="AC76" s="191">
        <v>45777</v>
      </c>
      <c r="AD76" s="207" t="s">
        <v>170</v>
      </c>
      <c r="AE76" s="147" t="s">
        <v>116</v>
      </c>
      <c r="AF76" s="193" t="s">
        <v>1391</v>
      </c>
      <c r="AG76" s="133"/>
    </row>
    <row r="77" spans="1:33" ht="144" x14ac:dyDescent="0.2">
      <c r="A77" s="371"/>
      <c r="B77" s="145" t="s">
        <v>1676</v>
      </c>
      <c r="C77" s="207" t="s">
        <v>1435</v>
      </c>
      <c r="D77" s="185" t="s">
        <v>1625</v>
      </c>
      <c r="E77" s="160" t="s">
        <v>1436</v>
      </c>
      <c r="F77" s="147" t="s">
        <v>1437</v>
      </c>
      <c r="G77" s="147" t="s">
        <v>120</v>
      </c>
      <c r="H77" s="160" t="s">
        <v>1438</v>
      </c>
      <c r="I77" s="185" t="s">
        <v>123</v>
      </c>
      <c r="J77" s="222">
        <f>35.3%+6.25%</f>
        <v>0.41549999999999998</v>
      </c>
      <c r="K77" s="223" t="s">
        <v>1439</v>
      </c>
      <c r="L77" s="147">
        <v>2023</v>
      </c>
      <c r="M77" s="149" t="s">
        <v>127</v>
      </c>
      <c r="N77" s="184"/>
      <c r="O77" s="184"/>
      <c r="P77" s="184"/>
      <c r="Q77" s="184"/>
      <c r="R77" s="184"/>
      <c r="S77" s="184"/>
      <c r="T77" s="188"/>
      <c r="U77" s="188"/>
      <c r="V77" s="188"/>
      <c r="W77" s="188"/>
      <c r="X77" s="188"/>
      <c r="Y77" s="188"/>
      <c r="Z77" s="299" t="s">
        <v>1785</v>
      </c>
      <c r="AA77" s="267"/>
      <c r="AB77" s="265"/>
      <c r="AC77" s="266"/>
      <c r="AD77" s="207" t="s">
        <v>167</v>
      </c>
      <c r="AE77" s="147" t="s">
        <v>116</v>
      </c>
      <c r="AF77" s="193" t="s">
        <v>1394</v>
      </c>
      <c r="AG77" s="133"/>
    </row>
    <row r="78" spans="1:33" ht="112" x14ac:dyDescent="0.2">
      <c r="A78" s="371"/>
      <c r="B78" s="145"/>
      <c r="C78" s="207"/>
      <c r="D78" s="185" t="s">
        <v>1626</v>
      </c>
      <c r="E78" s="160" t="s">
        <v>1440</v>
      </c>
      <c r="F78" s="147" t="s">
        <v>1437</v>
      </c>
      <c r="G78" s="147" t="s">
        <v>120</v>
      </c>
      <c r="H78" s="160" t="s">
        <v>1441</v>
      </c>
      <c r="I78" s="185" t="s">
        <v>123</v>
      </c>
      <c r="J78" s="224">
        <v>0.34</v>
      </c>
      <c r="K78" s="225" t="s">
        <v>1442</v>
      </c>
      <c r="L78" s="147"/>
      <c r="M78" s="149"/>
      <c r="N78" s="184"/>
      <c r="O78" s="184"/>
      <c r="P78" s="184"/>
      <c r="Q78" s="184"/>
      <c r="R78" s="184"/>
      <c r="S78" s="184"/>
      <c r="T78" s="188"/>
      <c r="U78" s="188"/>
      <c r="V78" s="188"/>
      <c r="W78" s="188"/>
      <c r="X78" s="188"/>
      <c r="Y78" s="188"/>
      <c r="Z78" s="299" t="s">
        <v>1785</v>
      </c>
      <c r="AA78" s="267"/>
      <c r="AB78" s="265"/>
      <c r="AC78" s="266"/>
      <c r="AD78" s="207" t="s">
        <v>167</v>
      </c>
      <c r="AE78" s="147" t="s">
        <v>116</v>
      </c>
      <c r="AF78" s="193" t="s">
        <v>1394</v>
      </c>
      <c r="AG78" s="133"/>
    </row>
    <row r="79" spans="1:33" ht="112" x14ac:dyDescent="0.2">
      <c r="A79" s="371"/>
      <c r="B79" s="145" t="s">
        <v>1677</v>
      </c>
      <c r="C79" s="207" t="s">
        <v>1443</v>
      </c>
      <c r="D79" s="185" t="s">
        <v>1627</v>
      </c>
      <c r="E79" s="160" t="s">
        <v>1444</v>
      </c>
      <c r="F79" s="147" t="s">
        <v>189</v>
      </c>
      <c r="G79" s="147" t="s">
        <v>120</v>
      </c>
      <c r="H79" s="160" t="s">
        <v>1445</v>
      </c>
      <c r="I79" s="185" t="s">
        <v>122</v>
      </c>
      <c r="J79" s="226" t="s">
        <v>1446</v>
      </c>
      <c r="K79" s="225" t="s">
        <v>1447</v>
      </c>
      <c r="L79" s="147">
        <v>2024</v>
      </c>
      <c r="M79" s="149" t="s">
        <v>127</v>
      </c>
      <c r="N79" s="184" t="s">
        <v>1448</v>
      </c>
      <c r="O79" s="184">
        <v>0</v>
      </c>
      <c r="P79" s="184" t="s">
        <v>1448</v>
      </c>
      <c r="Q79" s="184">
        <v>0</v>
      </c>
      <c r="R79" s="184">
        <v>0</v>
      </c>
      <c r="S79" s="184">
        <v>0</v>
      </c>
      <c r="T79" s="188"/>
      <c r="U79" s="188"/>
      <c r="V79" s="188"/>
      <c r="W79" s="188"/>
      <c r="X79" s="188"/>
      <c r="Y79" s="188"/>
      <c r="Z79" s="387" t="s">
        <v>1772</v>
      </c>
      <c r="AA79" s="387" t="s">
        <v>1773</v>
      </c>
      <c r="AB79" s="389">
        <v>45691</v>
      </c>
      <c r="AC79" s="388">
        <v>46006</v>
      </c>
      <c r="AD79" s="207" t="s">
        <v>174</v>
      </c>
      <c r="AE79" s="147" t="s">
        <v>116</v>
      </c>
      <c r="AF79" s="193" t="s">
        <v>1394</v>
      </c>
      <c r="AG79" s="133"/>
    </row>
    <row r="80" spans="1:33" ht="288" x14ac:dyDescent="0.2">
      <c r="A80" s="371"/>
      <c r="B80" s="145" t="s">
        <v>1678</v>
      </c>
      <c r="C80" s="207" t="s">
        <v>1449</v>
      </c>
      <c r="D80" s="185" t="s">
        <v>1628</v>
      </c>
      <c r="E80" s="160" t="s">
        <v>1450</v>
      </c>
      <c r="F80" s="147" t="s">
        <v>174</v>
      </c>
      <c r="G80" s="147" t="s">
        <v>120</v>
      </c>
      <c r="H80" s="160" t="s">
        <v>1451</v>
      </c>
      <c r="I80" s="185" t="s">
        <v>122</v>
      </c>
      <c r="J80" s="226" t="s">
        <v>1452</v>
      </c>
      <c r="K80" s="225" t="s">
        <v>1453</v>
      </c>
      <c r="L80" s="147">
        <v>2024</v>
      </c>
      <c r="M80" s="149" t="s">
        <v>127</v>
      </c>
      <c r="N80" s="160" t="s">
        <v>1450</v>
      </c>
      <c r="O80" s="184">
        <v>0</v>
      </c>
      <c r="P80" s="160" t="s">
        <v>1454</v>
      </c>
      <c r="Q80" s="184">
        <v>0</v>
      </c>
      <c r="R80" s="184">
        <v>0</v>
      </c>
      <c r="S80" s="184">
        <v>0</v>
      </c>
      <c r="T80" s="188"/>
      <c r="U80" s="188"/>
      <c r="V80" s="188"/>
      <c r="W80" s="188"/>
      <c r="X80" s="188"/>
      <c r="Y80" s="188"/>
      <c r="Z80" s="387" t="s">
        <v>1767</v>
      </c>
      <c r="AA80" s="390" t="s">
        <v>1768</v>
      </c>
      <c r="AB80" s="388">
        <v>45691</v>
      </c>
      <c r="AC80" s="388">
        <v>45989</v>
      </c>
      <c r="AD80" s="207" t="s">
        <v>174</v>
      </c>
      <c r="AE80" s="147" t="s">
        <v>116</v>
      </c>
      <c r="AF80" s="193" t="s">
        <v>1394</v>
      </c>
      <c r="AG80" s="133"/>
    </row>
    <row r="81" spans="1:33" ht="144" x14ac:dyDescent="0.2">
      <c r="A81" s="371"/>
      <c r="B81" s="145" t="s">
        <v>1679</v>
      </c>
      <c r="C81" s="207" t="s">
        <v>1455</v>
      </c>
      <c r="D81" s="185" t="s">
        <v>1629</v>
      </c>
      <c r="E81" s="160" t="s">
        <v>1456</v>
      </c>
      <c r="F81" s="147" t="s">
        <v>189</v>
      </c>
      <c r="G81" s="147" t="s">
        <v>120</v>
      </c>
      <c r="H81" s="160" t="s">
        <v>1457</v>
      </c>
      <c r="I81" s="185" t="s">
        <v>123</v>
      </c>
      <c r="J81" s="226" t="s">
        <v>1458</v>
      </c>
      <c r="K81" s="225" t="s">
        <v>1459</v>
      </c>
      <c r="L81" s="147">
        <v>2024</v>
      </c>
      <c r="M81" s="149" t="s">
        <v>127</v>
      </c>
      <c r="N81" s="160" t="s">
        <v>1456</v>
      </c>
      <c r="O81" s="184">
        <v>0</v>
      </c>
      <c r="P81" s="160" t="s">
        <v>1456</v>
      </c>
      <c r="Q81" s="184">
        <v>0</v>
      </c>
      <c r="R81" s="184">
        <v>0</v>
      </c>
      <c r="S81" s="184">
        <v>0</v>
      </c>
      <c r="T81" s="188"/>
      <c r="U81" s="188"/>
      <c r="V81" s="188"/>
      <c r="W81" s="188"/>
      <c r="X81" s="188"/>
      <c r="Y81" s="188"/>
      <c r="Z81" s="393" t="s">
        <v>1782</v>
      </c>
      <c r="AA81" s="393" t="s">
        <v>1783</v>
      </c>
      <c r="AB81" s="394">
        <v>45691</v>
      </c>
      <c r="AC81" s="395">
        <v>45989</v>
      </c>
      <c r="AD81" s="207" t="s">
        <v>189</v>
      </c>
      <c r="AE81" s="147" t="s">
        <v>116</v>
      </c>
      <c r="AF81" s="193" t="s">
        <v>1394</v>
      </c>
      <c r="AG81" s="133"/>
    </row>
    <row r="82" spans="1:33" ht="112" x14ac:dyDescent="0.2">
      <c r="A82" s="372"/>
      <c r="B82" s="145" t="s">
        <v>1680</v>
      </c>
      <c r="C82" s="207" t="s">
        <v>1460</v>
      </c>
      <c r="D82" s="185" t="s">
        <v>1630</v>
      </c>
      <c r="E82" s="160" t="s">
        <v>1461</v>
      </c>
      <c r="F82" s="147" t="s">
        <v>182</v>
      </c>
      <c r="G82" s="147" t="s">
        <v>120</v>
      </c>
      <c r="H82" s="160" t="s">
        <v>1462</v>
      </c>
      <c r="I82" s="185" t="s">
        <v>123</v>
      </c>
      <c r="J82" s="227" t="s">
        <v>1463</v>
      </c>
      <c r="K82" s="225" t="s">
        <v>1464</v>
      </c>
      <c r="L82" s="147">
        <v>2022</v>
      </c>
      <c r="M82" s="149" t="s">
        <v>127</v>
      </c>
      <c r="N82" s="160" t="s">
        <v>1461</v>
      </c>
      <c r="O82" s="184">
        <v>0</v>
      </c>
      <c r="P82" s="160" t="s">
        <v>1461</v>
      </c>
      <c r="Q82" s="184">
        <v>0</v>
      </c>
      <c r="R82" s="184">
        <v>0</v>
      </c>
      <c r="S82" s="184">
        <v>0</v>
      </c>
      <c r="T82" s="188"/>
      <c r="U82" s="188"/>
      <c r="V82" s="188"/>
      <c r="W82" s="188"/>
      <c r="X82" s="188"/>
      <c r="Y82" s="188"/>
      <c r="Z82" s="299" t="s">
        <v>1785</v>
      </c>
      <c r="AA82" s="267"/>
      <c r="AB82" s="265"/>
      <c r="AC82" s="266"/>
      <c r="AD82" s="207" t="s">
        <v>182</v>
      </c>
      <c r="AE82" s="147" t="s">
        <v>116</v>
      </c>
      <c r="AF82" s="193" t="s">
        <v>1394</v>
      </c>
      <c r="AG82" s="133"/>
    </row>
    <row r="83" spans="1:33" ht="80" x14ac:dyDescent="0.2">
      <c r="A83" s="370" t="s">
        <v>1465</v>
      </c>
      <c r="B83" s="145" t="s">
        <v>1681</v>
      </c>
      <c r="C83" s="203" t="s">
        <v>1466</v>
      </c>
      <c r="D83" s="185" t="s">
        <v>1631</v>
      </c>
      <c r="E83" s="215" t="s">
        <v>1467</v>
      </c>
      <c r="F83" s="147" t="s">
        <v>1468</v>
      </c>
      <c r="G83" s="147" t="s">
        <v>118</v>
      </c>
      <c r="H83" s="184" t="s">
        <v>1469</v>
      </c>
      <c r="I83" s="185" t="s">
        <v>122</v>
      </c>
      <c r="J83" s="185">
        <v>6</v>
      </c>
      <c r="K83" s="184" t="s">
        <v>1432</v>
      </c>
      <c r="L83" s="147">
        <v>2024</v>
      </c>
      <c r="M83" s="149" t="s">
        <v>127</v>
      </c>
      <c r="N83" s="184">
        <v>0</v>
      </c>
      <c r="O83" s="184">
        <v>0</v>
      </c>
      <c r="P83" s="184">
        <v>0</v>
      </c>
      <c r="Q83" s="184">
        <v>0</v>
      </c>
      <c r="R83" s="184">
        <v>0</v>
      </c>
      <c r="S83" s="184">
        <v>0</v>
      </c>
      <c r="T83" s="188"/>
      <c r="U83" s="188"/>
      <c r="V83" s="188"/>
      <c r="W83" s="188"/>
      <c r="X83" s="188"/>
      <c r="Y83" s="188"/>
      <c r="Z83" s="396" t="s">
        <v>1470</v>
      </c>
      <c r="AA83" s="203" t="s">
        <v>1471</v>
      </c>
      <c r="AB83" s="202">
        <v>45691</v>
      </c>
      <c r="AC83" s="191">
        <v>45777</v>
      </c>
      <c r="AD83" s="203" t="s">
        <v>1472</v>
      </c>
      <c r="AE83" s="147" t="s">
        <v>116</v>
      </c>
      <c r="AF83" s="193" t="s">
        <v>1391</v>
      </c>
      <c r="AG83" s="133"/>
    </row>
    <row r="84" spans="1:33" ht="112" x14ac:dyDescent="0.2">
      <c r="A84" s="371"/>
      <c r="B84" s="145" t="s">
        <v>1682</v>
      </c>
      <c r="C84" s="207" t="s">
        <v>1473</v>
      </c>
      <c r="D84" s="185" t="s">
        <v>1632</v>
      </c>
      <c r="E84" s="214" t="s">
        <v>1474</v>
      </c>
      <c r="F84" s="147" t="s">
        <v>1468</v>
      </c>
      <c r="G84" s="148" t="s">
        <v>118</v>
      </c>
      <c r="H84" s="184" t="s">
        <v>441</v>
      </c>
      <c r="I84" s="185" t="s">
        <v>123</v>
      </c>
      <c r="J84" s="228">
        <v>0.27</v>
      </c>
      <c r="K84" s="184" t="s">
        <v>1432</v>
      </c>
      <c r="L84" s="147">
        <v>2024</v>
      </c>
      <c r="M84" s="149" t="s">
        <v>127</v>
      </c>
      <c r="N84" s="184">
        <v>0</v>
      </c>
      <c r="O84" s="184">
        <v>0</v>
      </c>
      <c r="P84" s="184">
        <v>0</v>
      </c>
      <c r="Q84" s="184">
        <v>0</v>
      </c>
      <c r="R84" s="184">
        <v>0</v>
      </c>
      <c r="S84" s="184">
        <v>0</v>
      </c>
      <c r="T84" s="188"/>
      <c r="U84" s="188"/>
      <c r="V84" s="188"/>
      <c r="W84" s="188"/>
      <c r="X84" s="188"/>
      <c r="Y84" s="188"/>
      <c r="Z84" s="397" t="s">
        <v>1475</v>
      </c>
      <c r="AA84" s="207" t="s">
        <v>1476</v>
      </c>
      <c r="AB84" s="202">
        <v>45691</v>
      </c>
      <c r="AC84" s="191">
        <v>45777</v>
      </c>
      <c r="AD84" s="207" t="s">
        <v>1472</v>
      </c>
      <c r="AE84" s="147" t="s">
        <v>116</v>
      </c>
      <c r="AF84" s="193" t="s">
        <v>1391</v>
      </c>
      <c r="AG84" s="133"/>
    </row>
    <row r="85" spans="1:33" ht="96" x14ac:dyDescent="0.2">
      <c r="A85" s="371"/>
      <c r="B85" s="145" t="s">
        <v>1710</v>
      </c>
      <c r="C85" s="229" t="s">
        <v>1477</v>
      </c>
      <c r="D85" s="185" t="s">
        <v>1633</v>
      </c>
      <c r="E85" s="160" t="s">
        <v>1478</v>
      </c>
      <c r="F85" s="147" t="s">
        <v>183</v>
      </c>
      <c r="G85" s="148" t="s">
        <v>120</v>
      </c>
      <c r="H85" s="160" t="s">
        <v>1479</v>
      </c>
      <c r="I85" s="185" t="s">
        <v>122</v>
      </c>
      <c r="J85" s="160">
        <v>24</v>
      </c>
      <c r="K85" s="160" t="s">
        <v>1480</v>
      </c>
      <c r="L85" s="147">
        <v>2023</v>
      </c>
      <c r="M85" s="149" t="s">
        <v>127</v>
      </c>
      <c r="N85" s="160" t="s">
        <v>1481</v>
      </c>
      <c r="O85" s="184">
        <v>0</v>
      </c>
      <c r="P85" s="160" t="s">
        <v>1481</v>
      </c>
      <c r="Q85" s="184">
        <v>0</v>
      </c>
      <c r="R85" s="184">
        <v>0</v>
      </c>
      <c r="S85" s="184">
        <v>0</v>
      </c>
      <c r="T85" s="188"/>
      <c r="U85" s="188"/>
      <c r="V85" s="188"/>
      <c r="W85" s="188"/>
      <c r="X85" s="188"/>
      <c r="Y85" s="188"/>
      <c r="Z85" s="299" t="s">
        <v>1785</v>
      </c>
      <c r="AA85" s="267"/>
      <c r="AB85" s="265"/>
      <c r="AC85" s="266"/>
      <c r="AD85" s="148" t="s">
        <v>183</v>
      </c>
      <c r="AE85" s="147" t="s">
        <v>116</v>
      </c>
      <c r="AF85" s="193" t="s">
        <v>1394</v>
      </c>
      <c r="AG85" s="133"/>
    </row>
    <row r="86" spans="1:33" ht="96" x14ac:dyDescent="0.2">
      <c r="A86" s="371"/>
      <c r="B86" s="145" t="s">
        <v>1683</v>
      </c>
      <c r="C86" s="160" t="s">
        <v>1482</v>
      </c>
      <c r="D86" s="185" t="s">
        <v>1634</v>
      </c>
      <c r="E86" s="160" t="s">
        <v>1483</v>
      </c>
      <c r="F86" s="147" t="s">
        <v>1468</v>
      </c>
      <c r="G86" s="148" t="s">
        <v>120</v>
      </c>
      <c r="H86" s="160" t="s">
        <v>1484</v>
      </c>
      <c r="I86" s="185" t="s">
        <v>123</v>
      </c>
      <c r="J86" s="230">
        <v>44716</v>
      </c>
      <c r="K86" s="231" t="s">
        <v>1485</v>
      </c>
      <c r="L86" s="147">
        <v>2024</v>
      </c>
      <c r="M86" s="149" t="s">
        <v>127</v>
      </c>
      <c r="N86" s="231" t="s">
        <v>1486</v>
      </c>
      <c r="O86" s="184">
        <v>0</v>
      </c>
      <c r="P86" s="231" t="s">
        <v>1486</v>
      </c>
      <c r="Q86" s="184">
        <v>0</v>
      </c>
      <c r="R86" s="184">
        <v>0</v>
      </c>
      <c r="S86" s="184">
        <v>0</v>
      </c>
      <c r="T86" s="188"/>
      <c r="U86" s="188"/>
      <c r="V86" s="188"/>
      <c r="W86" s="188"/>
      <c r="X86" s="188"/>
      <c r="Y86" s="188"/>
      <c r="Z86" s="299" t="s">
        <v>1785</v>
      </c>
      <c r="AA86" s="267"/>
      <c r="AB86" s="265"/>
      <c r="AC86" s="266"/>
      <c r="AD86" s="148" t="s">
        <v>1468</v>
      </c>
      <c r="AE86" s="147" t="s">
        <v>116</v>
      </c>
      <c r="AF86" s="193" t="s">
        <v>1394</v>
      </c>
      <c r="AG86" s="133"/>
    </row>
    <row r="87" spans="1:33" ht="112" x14ac:dyDescent="0.2">
      <c r="A87" s="371"/>
      <c r="B87" s="145" t="s">
        <v>1684</v>
      </c>
      <c r="C87" s="160" t="s">
        <v>1487</v>
      </c>
      <c r="D87" s="185" t="s">
        <v>1635</v>
      </c>
      <c r="E87" s="210" t="s">
        <v>1488</v>
      </c>
      <c r="F87" s="147" t="s">
        <v>185</v>
      </c>
      <c r="G87" s="148" t="s">
        <v>120</v>
      </c>
      <c r="H87" s="160" t="s">
        <v>1489</v>
      </c>
      <c r="I87" s="185" t="s">
        <v>123</v>
      </c>
      <c r="J87" s="232" t="s">
        <v>1490</v>
      </c>
      <c r="K87" s="233" t="s">
        <v>1491</v>
      </c>
      <c r="L87" s="147">
        <v>2023</v>
      </c>
      <c r="M87" s="149" t="s">
        <v>127</v>
      </c>
      <c r="N87" s="233" t="s">
        <v>1492</v>
      </c>
      <c r="O87" s="184">
        <v>0</v>
      </c>
      <c r="P87" s="233" t="s">
        <v>1492</v>
      </c>
      <c r="Q87" s="184">
        <v>0</v>
      </c>
      <c r="R87" s="184">
        <v>0</v>
      </c>
      <c r="S87" s="184">
        <v>0</v>
      </c>
      <c r="T87" s="188"/>
      <c r="U87" s="188"/>
      <c r="V87" s="188"/>
      <c r="W87" s="188"/>
      <c r="X87" s="188"/>
      <c r="Y87" s="188"/>
      <c r="Z87" s="299" t="s">
        <v>1785</v>
      </c>
      <c r="AA87" s="267"/>
      <c r="AB87" s="265"/>
      <c r="AC87" s="266"/>
      <c r="AD87" s="148" t="s">
        <v>185</v>
      </c>
      <c r="AE87" s="147" t="s">
        <v>116</v>
      </c>
      <c r="AF87" s="193" t="s">
        <v>1394</v>
      </c>
      <c r="AG87" s="133"/>
    </row>
    <row r="88" spans="1:33" ht="48" x14ac:dyDescent="0.2">
      <c r="A88" s="372"/>
      <c r="B88" s="145" t="s">
        <v>1685</v>
      </c>
      <c r="C88" s="160" t="s">
        <v>1493</v>
      </c>
      <c r="D88" s="185" t="s">
        <v>1636</v>
      </c>
      <c r="E88" s="160" t="s">
        <v>1494</v>
      </c>
      <c r="F88" s="147" t="s">
        <v>1468</v>
      </c>
      <c r="G88" s="148" t="s">
        <v>120</v>
      </c>
      <c r="H88" s="160" t="s">
        <v>1495</v>
      </c>
      <c r="I88" s="185" t="s">
        <v>122</v>
      </c>
      <c r="J88" s="234" t="s">
        <v>1496</v>
      </c>
      <c r="K88" s="160" t="s">
        <v>1497</v>
      </c>
      <c r="L88" s="147">
        <v>2024</v>
      </c>
      <c r="M88" s="149" t="s">
        <v>127</v>
      </c>
      <c r="N88" s="160" t="s">
        <v>1498</v>
      </c>
      <c r="O88" s="184">
        <v>0</v>
      </c>
      <c r="P88" s="160" t="s">
        <v>1498</v>
      </c>
      <c r="Q88" s="184">
        <v>0</v>
      </c>
      <c r="R88" s="184">
        <v>0</v>
      </c>
      <c r="S88" s="184">
        <v>0</v>
      </c>
      <c r="T88" s="188"/>
      <c r="U88" s="188"/>
      <c r="V88" s="188"/>
      <c r="W88" s="188"/>
      <c r="X88" s="188"/>
      <c r="Y88" s="188"/>
      <c r="Z88" s="299" t="s">
        <v>1785</v>
      </c>
      <c r="AA88" s="267"/>
      <c r="AB88" s="265"/>
      <c r="AC88" s="266"/>
      <c r="AD88" s="148" t="s">
        <v>1468</v>
      </c>
      <c r="AE88" s="147" t="s">
        <v>116</v>
      </c>
      <c r="AF88" s="193" t="s">
        <v>1394</v>
      </c>
      <c r="AG88" s="133"/>
    </row>
    <row r="89" spans="1:33" ht="80" x14ac:dyDescent="0.2">
      <c r="A89" s="370" t="s">
        <v>1499</v>
      </c>
      <c r="B89" s="145" t="s">
        <v>1686</v>
      </c>
      <c r="C89" s="203" t="s">
        <v>1500</v>
      </c>
      <c r="D89" s="185" t="s">
        <v>1637</v>
      </c>
      <c r="E89" s="215" t="s">
        <v>1501</v>
      </c>
      <c r="F89" s="147" t="s">
        <v>1502</v>
      </c>
      <c r="G89" s="148" t="s">
        <v>120</v>
      </c>
      <c r="H89" s="184" t="s">
        <v>1503</v>
      </c>
      <c r="I89" s="185" t="s">
        <v>122</v>
      </c>
      <c r="J89" s="185">
        <v>5</v>
      </c>
      <c r="K89" s="184" t="s">
        <v>1432</v>
      </c>
      <c r="L89" s="147">
        <v>2024</v>
      </c>
      <c r="M89" s="149" t="s">
        <v>127</v>
      </c>
      <c r="N89" s="184">
        <v>0</v>
      </c>
      <c r="O89" s="184">
        <v>0</v>
      </c>
      <c r="P89" s="184">
        <v>0</v>
      </c>
      <c r="Q89" s="184">
        <v>0</v>
      </c>
      <c r="R89" s="184">
        <v>0</v>
      </c>
      <c r="S89" s="184">
        <v>0</v>
      </c>
      <c r="T89" s="188"/>
      <c r="U89" s="188"/>
      <c r="V89" s="188"/>
      <c r="W89" s="188"/>
      <c r="X89" s="188"/>
      <c r="Y89" s="188"/>
      <c r="Z89" s="396" t="s">
        <v>1504</v>
      </c>
      <c r="AA89" s="203" t="s">
        <v>1505</v>
      </c>
      <c r="AB89" s="202">
        <v>45691</v>
      </c>
      <c r="AC89" s="191">
        <v>45777</v>
      </c>
      <c r="AD89" s="203" t="s">
        <v>1506</v>
      </c>
      <c r="AE89" s="147" t="s">
        <v>116</v>
      </c>
      <c r="AF89" s="193" t="s">
        <v>1391</v>
      </c>
      <c r="AG89" s="133"/>
    </row>
    <row r="90" spans="1:33" ht="48" x14ac:dyDescent="0.2">
      <c r="A90" s="371"/>
      <c r="B90" s="145"/>
      <c r="C90" s="207"/>
      <c r="D90" s="185" t="s">
        <v>1637</v>
      </c>
      <c r="E90" s="235"/>
      <c r="F90" s="236"/>
      <c r="G90" s="148"/>
      <c r="H90" s="184"/>
      <c r="I90" s="185"/>
      <c r="J90" s="185"/>
      <c r="K90" s="184"/>
      <c r="L90" s="147"/>
      <c r="M90" s="149"/>
      <c r="N90" s="187"/>
      <c r="O90" s="184"/>
      <c r="P90" s="187"/>
      <c r="Q90" s="187"/>
      <c r="R90" s="187"/>
      <c r="S90" s="184"/>
      <c r="T90" s="188"/>
      <c r="U90" s="188"/>
      <c r="V90" s="188"/>
      <c r="W90" s="188"/>
      <c r="X90" s="188"/>
      <c r="Y90" s="188"/>
      <c r="Z90" s="397" t="s">
        <v>1507</v>
      </c>
      <c r="AA90" s="207" t="s">
        <v>1508</v>
      </c>
      <c r="AB90" s="202">
        <v>45691</v>
      </c>
      <c r="AC90" s="191">
        <v>45777</v>
      </c>
      <c r="AD90" s="207" t="s">
        <v>1509</v>
      </c>
      <c r="AE90" s="147" t="s">
        <v>116</v>
      </c>
      <c r="AF90" s="193" t="s">
        <v>1391</v>
      </c>
      <c r="AG90" s="133"/>
    </row>
    <row r="91" spans="1:33" ht="96" x14ac:dyDescent="0.2">
      <c r="A91" s="371"/>
      <c r="B91" s="145" t="s">
        <v>1687</v>
      </c>
      <c r="C91" s="203" t="s">
        <v>1510</v>
      </c>
      <c r="D91" s="185" t="s">
        <v>1638</v>
      </c>
      <c r="E91" s="210" t="s">
        <v>1511</v>
      </c>
      <c r="F91" s="147" t="s">
        <v>1502</v>
      </c>
      <c r="G91" s="148" t="s">
        <v>120</v>
      </c>
      <c r="H91" s="210" t="s">
        <v>1512</v>
      </c>
      <c r="I91" s="185" t="s">
        <v>123</v>
      </c>
      <c r="J91" s="200" t="s">
        <v>1513</v>
      </c>
      <c r="K91" s="184" t="s">
        <v>1432</v>
      </c>
      <c r="L91" s="147">
        <v>2024</v>
      </c>
      <c r="M91" s="149" t="s">
        <v>127</v>
      </c>
      <c r="N91" s="184">
        <v>0</v>
      </c>
      <c r="O91" s="184">
        <v>0</v>
      </c>
      <c r="P91" s="184">
        <v>0</v>
      </c>
      <c r="Q91" s="184">
        <v>0</v>
      </c>
      <c r="R91" s="184">
        <v>0</v>
      </c>
      <c r="S91" s="184">
        <v>0</v>
      </c>
      <c r="T91" s="188"/>
      <c r="U91" s="188"/>
      <c r="V91" s="188"/>
      <c r="W91" s="188"/>
      <c r="X91" s="188"/>
      <c r="Y91" s="188"/>
      <c r="Z91" s="396" t="s">
        <v>1514</v>
      </c>
      <c r="AA91" s="203" t="s">
        <v>1515</v>
      </c>
      <c r="AB91" s="202">
        <v>45691</v>
      </c>
      <c r="AC91" s="191">
        <v>45777</v>
      </c>
      <c r="AD91" s="203" t="s">
        <v>1509</v>
      </c>
      <c r="AE91" s="147" t="s">
        <v>116</v>
      </c>
      <c r="AF91" s="193" t="s">
        <v>1391</v>
      </c>
      <c r="AG91" s="133"/>
    </row>
    <row r="92" spans="1:33" ht="112" x14ac:dyDescent="0.2">
      <c r="A92" s="371"/>
      <c r="B92" s="145" t="s">
        <v>1688</v>
      </c>
      <c r="C92" s="207" t="s">
        <v>1510</v>
      </c>
      <c r="D92" s="185" t="s">
        <v>1639</v>
      </c>
      <c r="E92" s="160" t="s">
        <v>1516</v>
      </c>
      <c r="F92" s="147" t="s">
        <v>1502</v>
      </c>
      <c r="G92" s="148" t="s">
        <v>120</v>
      </c>
      <c r="H92" s="160" t="s">
        <v>1517</v>
      </c>
      <c r="I92" s="185" t="s">
        <v>123</v>
      </c>
      <c r="J92" s="227" t="s">
        <v>1518</v>
      </c>
      <c r="K92" s="184" t="s">
        <v>1432</v>
      </c>
      <c r="L92" s="147">
        <v>2024</v>
      </c>
      <c r="M92" s="149" t="s">
        <v>127</v>
      </c>
      <c r="N92" s="184">
        <v>0</v>
      </c>
      <c r="O92" s="184">
        <v>0</v>
      </c>
      <c r="P92" s="184">
        <v>0</v>
      </c>
      <c r="Q92" s="184">
        <v>0</v>
      </c>
      <c r="R92" s="184">
        <v>0</v>
      </c>
      <c r="S92" s="184">
        <v>0</v>
      </c>
      <c r="T92" s="188"/>
      <c r="U92" s="188"/>
      <c r="V92" s="188"/>
      <c r="W92" s="188"/>
      <c r="X92" s="188"/>
      <c r="Y92" s="188"/>
      <c r="Z92" s="397" t="s">
        <v>1519</v>
      </c>
      <c r="AA92" s="207" t="s">
        <v>1520</v>
      </c>
      <c r="AB92" s="202">
        <v>45691</v>
      </c>
      <c r="AC92" s="191">
        <v>45777</v>
      </c>
      <c r="AD92" s="207" t="s">
        <v>1509</v>
      </c>
      <c r="AE92" s="147" t="s">
        <v>116</v>
      </c>
      <c r="AF92" s="193" t="s">
        <v>1391</v>
      </c>
      <c r="AG92" s="133"/>
    </row>
    <row r="93" spans="1:33" ht="112" x14ac:dyDescent="0.2">
      <c r="A93" s="371"/>
      <c r="B93" s="145" t="s">
        <v>1689</v>
      </c>
      <c r="C93" s="203" t="s">
        <v>1521</v>
      </c>
      <c r="D93" s="185" t="s">
        <v>1640</v>
      </c>
      <c r="E93" s="215" t="s">
        <v>1522</v>
      </c>
      <c r="F93" s="147" t="s">
        <v>1502</v>
      </c>
      <c r="G93" s="148" t="s">
        <v>120</v>
      </c>
      <c r="H93" s="160" t="s">
        <v>1523</v>
      </c>
      <c r="I93" s="185" t="s">
        <v>123</v>
      </c>
      <c r="J93" s="237">
        <v>0.1356</v>
      </c>
      <c r="K93" s="184" t="s">
        <v>1432</v>
      </c>
      <c r="L93" s="147">
        <v>2024</v>
      </c>
      <c r="M93" s="149" t="s">
        <v>127</v>
      </c>
      <c r="N93" s="184">
        <v>0</v>
      </c>
      <c r="O93" s="184">
        <v>0</v>
      </c>
      <c r="P93" s="184">
        <v>0</v>
      </c>
      <c r="Q93" s="184">
        <v>0</v>
      </c>
      <c r="R93" s="184">
        <v>0</v>
      </c>
      <c r="S93" s="184">
        <v>0</v>
      </c>
      <c r="T93" s="188"/>
      <c r="U93" s="188"/>
      <c r="V93" s="188"/>
      <c r="W93" s="188"/>
      <c r="X93" s="188"/>
      <c r="Y93" s="188"/>
      <c r="Z93" s="396" t="s">
        <v>1524</v>
      </c>
      <c r="AA93" s="203" t="s">
        <v>1525</v>
      </c>
      <c r="AB93" s="202">
        <v>45691</v>
      </c>
      <c r="AC93" s="191">
        <v>45777</v>
      </c>
      <c r="AD93" s="203" t="s">
        <v>1509</v>
      </c>
      <c r="AE93" s="147" t="s">
        <v>116</v>
      </c>
      <c r="AF93" s="193" t="s">
        <v>1391</v>
      </c>
      <c r="AG93" s="133"/>
    </row>
    <row r="94" spans="1:33" ht="48" x14ac:dyDescent="0.2">
      <c r="A94" s="372"/>
      <c r="B94" s="145" t="s">
        <v>1690</v>
      </c>
      <c r="C94" s="203" t="s">
        <v>1526</v>
      </c>
      <c r="D94" s="185" t="s">
        <v>1641</v>
      </c>
      <c r="E94" s="215" t="s">
        <v>1527</v>
      </c>
      <c r="F94" s="147" t="s">
        <v>1502</v>
      </c>
      <c r="G94" s="148" t="s">
        <v>118</v>
      </c>
      <c r="H94" s="160" t="s">
        <v>1527</v>
      </c>
      <c r="I94" s="185" t="s">
        <v>123</v>
      </c>
      <c r="J94" s="227">
        <v>0.75</v>
      </c>
      <c r="K94" s="184" t="s">
        <v>1528</v>
      </c>
      <c r="L94" s="147">
        <v>2024</v>
      </c>
      <c r="M94" s="149" t="s">
        <v>127</v>
      </c>
      <c r="N94" s="184" t="s">
        <v>1529</v>
      </c>
      <c r="O94" s="184">
        <v>0</v>
      </c>
      <c r="P94" s="184" t="s">
        <v>1529</v>
      </c>
      <c r="Q94" s="184">
        <v>0</v>
      </c>
      <c r="R94" s="184">
        <v>0</v>
      </c>
      <c r="S94" s="184">
        <v>0</v>
      </c>
      <c r="T94" s="188"/>
      <c r="U94" s="188"/>
      <c r="V94" s="188"/>
      <c r="W94" s="188"/>
      <c r="X94" s="188"/>
      <c r="Y94" s="188"/>
      <c r="Z94" s="299" t="s">
        <v>1785</v>
      </c>
      <c r="AA94" s="267"/>
      <c r="AB94" s="265"/>
      <c r="AC94" s="266"/>
      <c r="AD94" s="148" t="s">
        <v>185</v>
      </c>
      <c r="AE94" s="147" t="s">
        <v>116</v>
      </c>
      <c r="AF94" s="193" t="s">
        <v>1394</v>
      </c>
      <c r="AG94" s="133"/>
    </row>
    <row r="95" spans="1:33" ht="96" x14ac:dyDescent="0.2">
      <c r="A95" s="370" t="s">
        <v>1530</v>
      </c>
      <c r="B95" s="145" t="s">
        <v>1691</v>
      </c>
      <c r="C95" s="207" t="s">
        <v>1531</v>
      </c>
      <c r="D95" s="185" t="s">
        <v>1642</v>
      </c>
      <c r="E95" s="214" t="s">
        <v>1532</v>
      </c>
      <c r="F95" s="147" t="s">
        <v>181</v>
      </c>
      <c r="G95" s="148" t="s">
        <v>118</v>
      </c>
      <c r="H95" s="184" t="s">
        <v>1533</v>
      </c>
      <c r="I95" s="185" t="s">
        <v>122</v>
      </c>
      <c r="J95" s="184" t="s">
        <v>1534</v>
      </c>
      <c r="K95" s="184" t="s">
        <v>1432</v>
      </c>
      <c r="L95" s="147">
        <v>2024</v>
      </c>
      <c r="M95" s="149" t="s">
        <v>127</v>
      </c>
      <c r="N95" s="184">
        <v>0</v>
      </c>
      <c r="O95" s="184">
        <v>0</v>
      </c>
      <c r="P95" s="184">
        <v>0</v>
      </c>
      <c r="Q95" s="184">
        <v>0</v>
      </c>
      <c r="R95" s="184">
        <v>0</v>
      </c>
      <c r="S95" s="184">
        <v>0</v>
      </c>
      <c r="T95" s="188"/>
      <c r="U95" s="188"/>
      <c r="V95" s="188"/>
      <c r="W95" s="188"/>
      <c r="X95" s="188"/>
      <c r="Y95" s="188"/>
      <c r="Z95" s="397" t="s">
        <v>1738</v>
      </c>
      <c r="AA95" s="289" t="s">
        <v>1739</v>
      </c>
      <c r="AB95" s="202">
        <v>45691</v>
      </c>
      <c r="AC95" s="191">
        <v>45838</v>
      </c>
      <c r="AD95" s="207" t="s">
        <v>1535</v>
      </c>
      <c r="AE95" s="147" t="s">
        <v>116</v>
      </c>
      <c r="AF95" s="193" t="s">
        <v>1391</v>
      </c>
      <c r="AG95" s="133"/>
    </row>
    <row r="96" spans="1:33" ht="80" x14ac:dyDescent="0.2">
      <c r="A96" s="371"/>
      <c r="B96" s="145" t="s">
        <v>1692</v>
      </c>
      <c r="C96" s="207" t="s">
        <v>1536</v>
      </c>
      <c r="D96" s="185" t="s">
        <v>1643</v>
      </c>
      <c r="E96" s="238" t="s">
        <v>1537</v>
      </c>
      <c r="F96" s="147" t="s">
        <v>181</v>
      </c>
      <c r="G96" s="148" t="s">
        <v>120</v>
      </c>
      <c r="H96" s="160" t="s">
        <v>1538</v>
      </c>
      <c r="I96" s="185" t="s">
        <v>123</v>
      </c>
      <c r="J96" s="239">
        <v>0.82899999999999996</v>
      </c>
      <c r="K96" s="184" t="s">
        <v>1539</v>
      </c>
      <c r="L96" s="147">
        <v>2023</v>
      </c>
      <c r="M96" s="149" t="s">
        <v>127</v>
      </c>
      <c r="N96" s="238" t="s">
        <v>1537</v>
      </c>
      <c r="O96" s="184">
        <v>0</v>
      </c>
      <c r="P96" s="238" t="s">
        <v>1537</v>
      </c>
      <c r="Q96" s="184">
        <v>0</v>
      </c>
      <c r="R96" s="184">
        <v>0</v>
      </c>
      <c r="S96" s="184">
        <v>0</v>
      </c>
      <c r="T96" s="188"/>
      <c r="U96" s="188"/>
      <c r="V96" s="188"/>
      <c r="W96" s="188"/>
      <c r="X96" s="188"/>
      <c r="Y96" s="188"/>
      <c r="Z96" s="387" t="s">
        <v>1736</v>
      </c>
      <c r="AA96" s="391" t="s">
        <v>1735</v>
      </c>
      <c r="AB96" s="388">
        <v>45691</v>
      </c>
      <c r="AC96" s="388">
        <v>45777</v>
      </c>
      <c r="AD96" s="149" t="s">
        <v>181</v>
      </c>
      <c r="AE96" s="147" t="s">
        <v>116</v>
      </c>
      <c r="AF96" s="193" t="s">
        <v>1394</v>
      </c>
      <c r="AG96" s="133"/>
    </row>
    <row r="97" spans="1:33" ht="96" x14ac:dyDescent="0.2">
      <c r="A97" s="371"/>
      <c r="B97" s="145" t="s">
        <v>1693</v>
      </c>
      <c r="C97" s="207" t="s">
        <v>1540</v>
      </c>
      <c r="D97" s="185" t="s">
        <v>1644</v>
      </c>
      <c r="E97" s="238" t="s">
        <v>1541</v>
      </c>
      <c r="F97" s="147" t="s">
        <v>181</v>
      </c>
      <c r="G97" s="148" t="s">
        <v>120</v>
      </c>
      <c r="H97" s="160" t="s">
        <v>1542</v>
      </c>
      <c r="I97" s="185" t="s">
        <v>123</v>
      </c>
      <c r="J97" s="239">
        <v>0.79600000000000004</v>
      </c>
      <c r="K97" s="184" t="s">
        <v>1543</v>
      </c>
      <c r="L97" s="147">
        <v>2024</v>
      </c>
      <c r="M97" s="149" t="s">
        <v>127</v>
      </c>
      <c r="N97" s="238" t="s">
        <v>1541</v>
      </c>
      <c r="O97" s="184">
        <v>0</v>
      </c>
      <c r="P97" s="238" t="s">
        <v>1541</v>
      </c>
      <c r="Q97" s="184">
        <v>0</v>
      </c>
      <c r="R97" s="184">
        <v>0</v>
      </c>
      <c r="S97" s="184">
        <v>0</v>
      </c>
      <c r="T97" s="188"/>
      <c r="U97" s="188"/>
      <c r="V97" s="188"/>
      <c r="W97" s="188"/>
      <c r="X97" s="188"/>
      <c r="Y97" s="188"/>
      <c r="Z97" s="387" t="s">
        <v>1737</v>
      </c>
      <c r="AA97" s="391" t="s">
        <v>1735</v>
      </c>
      <c r="AB97" s="388">
        <v>45691</v>
      </c>
      <c r="AC97" s="388">
        <v>45777</v>
      </c>
      <c r="AD97" s="149" t="s">
        <v>181</v>
      </c>
      <c r="AE97" s="147" t="s">
        <v>116</v>
      </c>
      <c r="AF97" s="193" t="s">
        <v>1394</v>
      </c>
      <c r="AG97" s="133"/>
    </row>
    <row r="98" spans="1:33" ht="208" x14ac:dyDescent="0.2">
      <c r="A98" s="371"/>
      <c r="B98" s="145"/>
      <c r="C98" s="207"/>
      <c r="D98" s="185" t="s">
        <v>1645</v>
      </c>
      <c r="E98" s="238" t="s">
        <v>1544</v>
      </c>
      <c r="F98" s="147" t="s">
        <v>187</v>
      </c>
      <c r="G98" s="148" t="s">
        <v>119</v>
      </c>
      <c r="H98" s="240" t="s">
        <v>1545</v>
      </c>
      <c r="I98" s="185" t="s">
        <v>123</v>
      </c>
      <c r="J98" s="241">
        <v>4.8999999999999998E-3</v>
      </c>
      <c r="K98" s="184" t="s">
        <v>1539</v>
      </c>
      <c r="L98" s="147">
        <v>2023</v>
      </c>
      <c r="M98" s="149" t="s">
        <v>127</v>
      </c>
      <c r="N98" s="238" t="s">
        <v>1544</v>
      </c>
      <c r="O98" s="184">
        <v>0</v>
      </c>
      <c r="P98" s="238" t="s">
        <v>1544</v>
      </c>
      <c r="Q98" s="184">
        <v>0</v>
      </c>
      <c r="R98" s="184">
        <v>0</v>
      </c>
      <c r="S98" s="184">
        <v>0</v>
      </c>
      <c r="T98" s="188"/>
      <c r="U98" s="188"/>
      <c r="V98" s="188"/>
      <c r="W98" s="188"/>
      <c r="X98" s="188"/>
      <c r="Y98" s="188"/>
      <c r="Z98" s="387" t="s">
        <v>1754</v>
      </c>
      <c r="AA98" s="387" t="s">
        <v>1758</v>
      </c>
      <c r="AB98" s="389">
        <v>45748</v>
      </c>
      <c r="AC98" s="388">
        <v>45989</v>
      </c>
      <c r="AD98" s="149" t="s">
        <v>187</v>
      </c>
      <c r="AE98" s="147" t="s">
        <v>116</v>
      </c>
      <c r="AF98" s="193" t="s">
        <v>1394</v>
      </c>
      <c r="AG98" s="133"/>
    </row>
    <row r="99" spans="1:33" ht="208" x14ac:dyDescent="0.2">
      <c r="A99" s="371"/>
      <c r="B99" s="145"/>
      <c r="C99" s="207"/>
      <c r="D99" s="185" t="s">
        <v>1646</v>
      </c>
      <c r="E99" s="242" t="s">
        <v>1546</v>
      </c>
      <c r="F99" s="147" t="s">
        <v>187</v>
      </c>
      <c r="G99" s="148" t="s">
        <v>119</v>
      </c>
      <c r="H99" s="240" t="s">
        <v>1547</v>
      </c>
      <c r="I99" s="185" t="s">
        <v>123</v>
      </c>
      <c r="J99" s="243">
        <v>2.8E-5</v>
      </c>
      <c r="K99" s="184" t="s">
        <v>1539</v>
      </c>
      <c r="L99" s="147">
        <v>2023</v>
      </c>
      <c r="M99" s="149" t="s">
        <v>127</v>
      </c>
      <c r="N99" s="242" t="s">
        <v>1546</v>
      </c>
      <c r="O99" s="184">
        <v>0</v>
      </c>
      <c r="P99" s="242" t="s">
        <v>1546</v>
      </c>
      <c r="Q99" s="184">
        <v>0</v>
      </c>
      <c r="R99" s="184">
        <v>0</v>
      </c>
      <c r="S99" s="184">
        <v>0</v>
      </c>
      <c r="T99" s="188"/>
      <c r="U99" s="188"/>
      <c r="V99" s="188"/>
      <c r="W99" s="188"/>
      <c r="X99" s="188"/>
      <c r="Y99" s="188"/>
      <c r="Z99" s="387" t="s">
        <v>1755</v>
      </c>
      <c r="AA99" s="387" t="s">
        <v>1764</v>
      </c>
      <c r="AB99" s="389">
        <v>45699</v>
      </c>
      <c r="AC99" s="388">
        <v>45989</v>
      </c>
      <c r="AD99" s="149" t="s">
        <v>187</v>
      </c>
      <c r="AE99" s="147" t="s">
        <v>116</v>
      </c>
      <c r="AF99" s="193" t="s">
        <v>1394</v>
      </c>
      <c r="AG99" s="133"/>
    </row>
    <row r="100" spans="1:33" ht="64" x14ac:dyDescent="0.2">
      <c r="A100" s="371"/>
      <c r="B100" s="145" t="s">
        <v>1694</v>
      </c>
      <c r="C100" s="289" t="s">
        <v>1548</v>
      </c>
      <c r="D100" s="185" t="s">
        <v>1647</v>
      </c>
      <c r="E100" s="238" t="s">
        <v>1537</v>
      </c>
      <c r="F100" s="147" t="s">
        <v>187</v>
      </c>
      <c r="G100" s="148" t="s">
        <v>120</v>
      </c>
      <c r="H100" s="160" t="s">
        <v>1549</v>
      </c>
      <c r="I100" s="185" t="s">
        <v>123</v>
      </c>
      <c r="J100" s="244">
        <v>0.75</v>
      </c>
      <c r="K100" s="184" t="s">
        <v>1539</v>
      </c>
      <c r="L100" s="147">
        <v>2023</v>
      </c>
      <c r="M100" s="149" t="s">
        <v>127</v>
      </c>
      <c r="N100" s="238" t="s">
        <v>1537</v>
      </c>
      <c r="O100" s="184">
        <v>0</v>
      </c>
      <c r="P100" s="238" t="s">
        <v>1537</v>
      </c>
      <c r="Q100" s="184">
        <v>0</v>
      </c>
      <c r="R100" s="184">
        <v>0</v>
      </c>
      <c r="S100" s="184">
        <v>0</v>
      </c>
      <c r="T100" s="188"/>
      <c r="U100" s="188"/>
      <c r="V100" s="188"/>
      <c r="W100" s="188"/>
      <c r="X100" s="188"/>
      <c r="Y100" s="188"/>
      <c r="Z100" s="387" t="s">
        <v>1756</v>
      </c>
      <c r="AA100" s="387" t="s">
        <v>1757</v>
      </c>
      <c r="AB100" s="389">
        <v>45698</v>
      </c>
      <c r="AC100" s="388">
        <v>45989</v>
      </c>
      <c r="AD100" s="149" t="s">
        <v>187</v>
      </c>
      <c r="AE100" s="147" t="s">
        <v>116</v>
      </c>
      <c r="AF100" s="193" t="s">
        <v>1394</v>
      </c>
      <c r="AG100" s="133"/>
    </row>
    <row r="101" spans="1:33" ht="192" x14ac:dyDescent="0.2">
      <c r="A101" s="371"/>
      <c r="B101" s="145" t="s">
        <v>1695</v>
      </c>
      <c r="C101" s="207" t="s">
        <v>1550</v>
      </c>
      <c r="D101" s="185" t="s">
        <v>1648</v>
      </c>
      <c r="E101" s="240" t="s">
        <v>1551</v>
      </c>
      <c r="F101" s="147" t="s">
        <v>187</v>
      </c>
      <c r="G101" s="148" t="s">
        <v>120</v>
      </c>
      <c r="H101" s="240" t="s">
        <v>1552</v>
      </c>
      <c r="I101" s="185" t="s">
        <v>123</v>
      </c>
      <c r="J101" s="245">
        <v>0.83</v>
      </c>
      <c r="K101" s="245" t="s">
        <v>1753</v>
      </c>
      <c r="L101" s="147">
        <v>2023</v>
      </c>
      <c r="M101" s="149" t="s">
        <v>127</v>
      </c>
      <c r="N101" s="240" t="s">
        <v>1551</v>
      </c>
      <c r="O101" s="184">
        <v>0</v>
      </c>
      <c r="P101" s="240" t="s">
        <v>1551</v>
      </c>
      <c r="Q101" s="184">
        <v>0</v>
      </c>
      <c r="R101" s="184">
        <v>0</v>
      </c>
      <c r="S101" s="184">
        <v>0</v>
      </c>
      <c r="T101" s="188"/>
      <c r="U101" s="188"/>
      <c r="V101" s="188"/>
      <c r="W101" s="188"/>
      <c r="X101" s="188"/>
      <c r="Y101" s="188"/>
      <c r="Z101" s="387" t="s">
        <v>1759</v>
      </c>
      <c r="AA101" s="387" t="s">
        <v>1761</v>
      </c>
      <c r="AB101" s="389">
        <v>45689</v>
      </c>
      <c r="AC101" s="388">
        <v>45838</v>
      </c>
      <c r="AD101" s="149" t="s">
        <v>187</v>
      </c>
      <c r="AE101" s="147" t="s">
        <v>116</v>
      </c>
      <c r="AF101" s="193" t="s">
        <v>1394</v>
      </c>
      <c r="AG101" s="133"/>
    </row>
    <row r="102" spans="1:33" ht="96" x14ac:dyDescent="0.2">
      <c r="A102" s="370" t="s">
        <v>1553</v>
      </c>
      <c r="B102" s="145" t="s">
        <v>1696</v>
      </c>
      <c r="C102" s="203" t="s">
        <v>1554</v>
      </c>
      <c r="D102" s="185" t="s">
        <v>1649</v>
      </c>
      <c r="E102" s="215" t="s">
        <v>1555</v>
      </c>
      <c r="F102" s="147" t="s">
        <v>1556</v>
      </c>
      <c r="G102" s="148" t="s">
        <v>120</v>
      </c>
      <c r="H102" s="184" t="s">
        <v>1557</v>
      </c>
      <c r="I102" s="185" t="s">
        <v>122</v>
      </c>
      <c r="J102" s="185">
        <v>7</v>
      </c>
      <c r="K102" s="184" t="s">
        <v>1432</v>
      </c>
      <c r="L102" s="147">
        <v>2024</v>
      </c>
      <c r="M102" s="149" t="s">
        <v>127</v>
      </c>
      <c r="N102" s="184">
        <v>0</v>
      </c>
      <c r="O102" s="184">
        <v>0</v>
      </c>
      <c r="P102" s="184">
        <v>0</v>
      </c>
      <c r="Q102" s="184">
        <v>0</v>
      </c>
      <c r="R102" s="184">
        <v>0</v>
      </c>
      <c r="S102" s="184">
        <v>0</v>
      </c>
      <c r="T102" s="188"/>
      <c r="U102" s="188"/>
      <c r="V102" s="188"/>
      <c r="W102" s="188"/>
      <c r="X102" s="188"/>
      <c r="Y102" s="188"/>
      <c r="Z102" s="396" t="s">
        <v>1558</v>
      </c>
      <c r="AA102" s="203" t="s">
        <v>1559</v>
      </c>
      <c r="AB102" s="202">
        <v>45691</v>
      </c>
      <c r="AC102" s="191">
        <v>45777</v>
      </c>
      <c r="AD102" s="203" t="s">
        <v>1506</v>
      </c>
      <c r="AE102" s="147" t="s">
        <v>116</v>
      </c>
      <c r="AF102" s="193" t="s">
        <v>1391</v>
      </c>
      <c r="AG102" s="133"/>
    </row>
    <row r="103" spans="1:33" ht="128" x14ac:dyDescent="0.2">
      <c r="A103" s="371"/>
      <c r="B103" s="145" t="s">
        <v>1697</v>
      </c>
      <c r="C103" s="160" t="s">
        <v>1560</v>
      </c>
      <c r="D103" s="185" t="s">
        <v>1650</v>
      </c>
      <c r="E103" s="160" t="s">
        <v>1561</v>
      </c>
      <c r="F103" s="160" t="s">
        <v>177</v>
      </c>
      <c r="G103" s="148" t="s">
        <v>120</v>
      </c>
      <c r="H103" s="160" t="s">
        <v>1562</v>
      </c>
      <c r="I103" s="185" t="s">
        <v>122</v>
      </c>
      <c r="J103" s="246" t="s">
        <v>1563</v>
      </c>
      <c r="K103" s="184" t="s">
        <v>1564</v>
      </c>
      <c r="L103" s="147">
        <v>2024</v>
      </c>
      <c r="M103" s="149" t="s">
        <v>127</v>
      </c>
      <c r="N103" s="160" t="s">
        <v>1561</v>
      </c>
      <c r="O103" s="184">
        <v>0</v>
      </c>
      <c r="P103" s="247" t="s">
        <v>1565</v>
      </c>
      <c r="Q103" s="184">
        <v>0</v>
      </c>
      <c r="R103" s="184">
        <v>0</v>
      </c>
      <c r="S103" s="184">
        <v>0</v>
      </c>
      <c r="T103" s="188"/>
      <c r="U103" s="188"/>
      <c r="V103" s="188"/>
      <c r="W103" s="188"/>
      <c r="X103" s="188"/>
      <c r="Y103" s="188"/>
      <c r="Z103" s="299" t="s">
        <v>1785</v>
      </c>
      <c r="AA103" s="267"/>
      <c r="AB103" s="265"/>
      <c r="AC103" s="266"/>
      <c r="AD103" s="160" t="s">
        <v>177</v>
      </c>
      <c r="AE103" s="147" t="s">
        <v>116</v>
      </c>
      <c r="AF103" s="193" t="s">
        <v>1394</v>
      </c>
      <c r="AG103" s="133"/>
    </row>
    <row r="104" spans="1:33" ht="48" x14ac:dyDescent="0.2">
      <c r="A104" s="371"/>
      <c r="B104" s="145" t="s">
        <v>1698</v>
      </c>
      <c r="C104" s="160" t="s">
        <v>1566</v>
      </c>
      <c r="D104" s="185" t="s">
        <v>1651</v>
      </c>
      <c r="E104" s="160" t="s">
        <v>1567</v>
      </c>
      <c r="F104" s="160" t="s">
        <v>1568</v>
      </c>
      <c r="G104" s="148" t="s">
        <v>120</v>
      </c>
      <c r="H104" s="160" t="s">
        <v>1569</v>
      </c>
      <c r="I104" s="185" t="s">
        <v>122</v>
      </c>
      <c r="J104" s="246" t="s">
        <v>1570</v>
      </c>
      <c r="K104" s="184" t="s">
        <v>1571</v>
      </c>
      <c r="L104" s="147">
        <v>2024</v>
      </c>
      <c r="M104" s="149" t="s">
        <v>127</v>
      </c>
      <c r="N104" s="160" t="s">
        <v>1567</v>
      </c>
      <c r="O104" s="184">
        <v>0</v>
      </c>
      <c r="P104" s="247" t="s">
        <v>1572</v>
      </c>
      <c r="Q104" s="184">
        <v>0</v>
      </c>
      <c r="R104" s="184">
        <v>0</v>
      </c>
      <c r="S104" s="184">
        <v>0</v>
      </c>
      <c r="T104" s="188"/>
      <c r="U104" s="188"/>
      <c r="V104" s="188"/>
      <c r="W104" s="188"/>
      <c r="X104" s="188"/>
      <c r="Y104" s="188"/>
      <c r="Z104" s="299" t="s">
        <v>1785</v>
      </c>
      <c r="AA104" s="267"/>
      <c r="AB104" s="265"/>
      <c r="AC104" s="266"/>
      <c r="AD104" s="160" t="s">
        <v>1568</v>
      </c>
      <c r="AE104" s="147" t="s">
        <v>116</v>
      </c>
      <c r="AF104" s="193" t="s">
        <v>1394</v>
      </c>
      <c r="AG104" s="133"/>
    </row>
    <row r="105" spans="1:33" ht="160" x14ac:dyDescent="0.2">
      <c r="A105" s="372"/>
      <c r="B105" s="145" t="s">
        <v>1699</v>
      </c>
      <c r="C105" s="160" t="s">
        <v>1573</v>
      </c>
      <c r="D105" s="185" t="s">
        <v>1652</v>
      </c>
      <c r="E105" s="160" t="s">
        <v>1574</v>
      </c>
      <c r="F105" s="160" t="s">
        <v>177</v>
      </c>
      <c r="G105" s="148" t="s">
        <v>120</v>
      </c>
      <c r="H105" s="160" t="s">
        <v>1575</v>
      </c>
      <c r="I105" s="185" t="s">
        <v>122</v>
      </c>
      <c r="J105" s="248" t="s">
        <v>1576</v>
      </c>
      <c r="K105" s="184" t="s">
        <v>1577</v>
      </c>
      <c r="L105" s="147">
        <v>2024</v>
      </c>
      <c r="M105" s="149" t="s">
        <v>127</v>
      </c>
      <c r="N105" s="160" t="s">
        <v>1574</v>
      </c>
      <c r="O105" s="184">
        <v>0</v>
      </c>
      <c r="P105" s="247" t="s">
        <v>1578</v>
      </c>
      <c r="Q105" s="184">
        <v>0</v>
      </c>
      <c r="R105" s="184">
        <v>0</v>
      </c>
      <c r="S105" s="184">
        <v>0</v>
      </c>
      <c r="T105" s="188"/>
      <c r="U105" s="188"/>
      <c r="V105" s="188"/>
      <c r="W105" s="188"/>
      <c r="X105" s="188"/>
      <c r="Y105" s="188"/>
      <c r="Z105" s="299" t="s">
        <v>1785</v>
      </c>
      <c r="AA105" s="267"/>
      <c r="AB105" s="265"/>
      <c r="AC105" s="266"/>
      <c r="AD105" s="160" t="s">
        <v>177</v>
      </c>
      <c r="AE105" s="147" t="s">
        <v>116</v>
      </c>
      <c r="AF105" s="193" t="s">
        <v>1394</v>
      </c>
      <c r="AG105" s="133"/>
    </row>
    <row r="106" spans="1:33" ht="64" x14ac:dyDescent="0.2">
      <c r="A106" s="370" t="s">
        <v>1579</v>
      </c>
      <c r="B106" s="145" t="s">
        <v>1700</v>
      </c>
      <c r="C106" s="207" t="s">
        <v>1580</v>
      </c>
      <c r="D106" s="185" t="s">
        <v>1653</v>
      </c>
      <c r="E106" s="214" t="s">
        <v>1581</v>
      </c>
      <c r="F106" s="147" t="s">
        <v>181</v>
      </c>
      <c r="G106" s="148" t="s">
        <v>118</v>
      </c>
      <c r="H106" s="184" t="s">
        <v>1581</v>
      </c>
      <c r="I106" s="185" t="s">
        <v>122</v>
      </c>
      <c r="J106" s="184" t="s">
        <v>1582</v>
      </c>
      <c r="K106" s="184" t="s">
        <v>1432</v>
      </c>
      <c r="L106" s="147">
        <v>2024</v>
      </c>
      <c r="M106" s="149" t="s">
        <v>127</v>
      </c>
      <c r="N106" s="184">
        <v>0</v>
      </c>
      <c r="O106" s="184">
        <v>0</v>
      </c>
      <c r="P106" s="184">
        <v>0</v>
      </c>
      <c r="Q106" s="184">
        <v>0</v>
      </c>
      <c r="R106" s="184">
        <v>0</v>
      </c>
      <c r="S106" s="184">
        <v>0</v>
      </c>
      <c r="T106" s="188"/>
      <c r="U106" s="188"/>
      <c r="V106" s="188"/>
      <c r="W106" s="188"/>
      <c r="X106" s="188"/>
      <c r="Y106" s="188"/>
      <c r="Z106" s="397" t="s">
        <v>1740</v>
      </c>
      <c r="AA106" s="289" t="s">
        <v>1741</v>
      </c>
      <c r="AB106" s="151">
        <v>45691</v>
      </c>
      <c r="AC106" s="191">
        <v>45807</v>
      </c>
      <c r="AD106" s="207" t="s">
        <v>1535</v>
      </c>
      <c r="AE106" s="147" t="s">
        <v>116</v>
      </c>
      <c r="AF106" s="193" t="s">
        <v>1391</v>
      </c>
      <c r="AG106" s="133"/>
    </row>
    <row r="107" spans="1:33" ht="288" x14ac:dyDescent="0.2">
      <c r="A107" s="372"/>
      <c r="B107" s="145" t="s">
        <v>1701</v>
      </c>
      <c r="C107" s="166" t="s">
        <v>1583</v>
      </c>
      <c r="D107" s="185" t="s">
        <v>1654</v>
      </c>
      <c r="E107" s="214" t="s">
        <v>1584</v>
      </c>
      <c r="F107" s="147" t="s">
        <v>180</v>
      </c>
      <c r="G107" s="148" t="s">
        <v>120</v>
      </c>
      <c r="H107" s="184" t="s">
        <v>1585</v>
      </c>
      <c r="I107" s="185" t="s">
        <v>123</v>
      </c>
      <c r="J107" s="248" t="s">
        <v>1586</v>
      </c>
      <c r="K107" s="184" t="s">
        <v>1587</v>
      </c>
      <c r="L107" s="147">
        <v>2023</v>
      </c>
      <c r="M107" s="149" t="s">
        <v>127</v>
      </c>
      <c r="N107" s="214" t="s">
        <v>1584</v>
      </c>
      <c r="O107" s="184">
        <v>0</v>
      </c>
      <c r="P107" s="184" t="s">
        <v>1588</v>
      </c>
      <c r="Q107" s="184">
        <v>0</v>
      </c>
      <c r="R107" s="184">
        <v>0</v>
      </c>
      <c r="S107" s="184">
        <v>0</v>
      </c>
      <c r="T107" s="188"/>
      <c r="U107" s="188"/>
      <c r="V107" s="188"/>
      <c r="W107" s="188"/>
      <c r="X107" s="188"/>
      <c r="Y107" s="188"/>
      <c r="Z107" s="398" t="s">
        <v>1749</v>
      </c>
      <c r="AA107" s="146"/>
      <c r="AB107" s="163"/>
      <c r="AC107" s="163"/>
      <c r="AD107" s="207" t="s">
        <v>180</v>
      </c>
      <c r="AE107" s="147" t="s">
        <v>112</v>
      </c>
      <c r="AF107" s="193" t="s">
        <v>1394</v>
      </c>
      <c r="AG107" s="133"/>
    </row>
    <row r="108" spans="1:33" ht="64" x14ac:dyDescent="0.2">
      <c r="A108" s="367" t="s">
        <v>1589</v>
      </c>
      <c r="B108" s="145" t="s">
        <v>1702</v>
      </c>
      <c r="C108" s="148" t="s">
        <v>1590</v>
      </c>
      <c r="D108" s="185" t="s">
        <v>1655</v>
      </c>
      <c r="E108" s="166" t="s">
        <v>1591</v>
      </c>
      <c r="F108" s="148" t="s">
        <v>176</v>
      </c>
      <c r="G108" s="148" t="s">
        <v>120</v>
      </c>
      <c r="H108" s="160" t="s">
        <v>1592</v>
      </c>
      <c r="I108" s="147" t="s">
        <v>122</v>
      </c>
      <c r="J108" s="175">
        <v>0</v>
      </c>
      <c r="K108" s="181"/>
      <c r="L108" s="147"/>
      <c r="M108" s="149"/>
      <c r="N108" s="160" t="s">
        <v>1592</v>
      </c>
      <c r="O108" s="147">
        <v>0</v>
      </c>
      <c r="P108" s="147">
        <v>0</v>
      </c>
      <c r="Q108" s="160" t="s">
        <v>1592</v>
      </c>
      <c r="R108" s="147">
        <v>0</v>
      </c>
      <c r="S108" s="147">
        <v>0</v>
      </c>
      <c r="T108" s="144"/>
      <c r="U108" s="194"/>
      <c r="V108" s="194"/>
      <c r="W108" s="194"/>
      <c r="X108" s="194"/>
      <c r="Y108" s="268"/>
      <c r="Z108" s="399" t="s">
        <v>1593</v>
      </c>
      <c r="AA108" s="175" t="s">
        <v>1594</v>
      </c>
      <c r="AB108" s="151">
        <v>45691</v>
      </c>
      <c r="AC108" s="151">
        <v>45838</v>
      </c>
      <c r="AD108" s="147" t="s">
        <v>176</v>
      </c>
      <c r="AE108" s="147" t="s">
        <v>103</v>
      </c>
      <c r="AF108" s="193" t="s">
        <v>1391</v>
      </c>
      <c r="AG108" s="133"/>
    </row>
    <row r="109" spans="1:33" ht="64" x14ac:dyDescent="0.2">
      <c r="A109" s="368"/>
      <c r="B109" s="216" t="s">
        <v>1703</v>
      </c>
      <c r="C109" s="269" t="s">
        <v>1595</v>
      </c>
      <c r="D109" s="218" t="s">
        <v>1656</v>
      </c>
      <c r="E109" s="270" t="s">
        <v>1596</v>
      </c>
      <c r="F109" s="269" t="s">
        <v>176</v>
      </c>
      <c r="G109" s="269" t="s">
        <v>120</v>
      </c>
      <c r="H109" s="240" t="s">
        <v>1597</v>
      </c>
      <c r="I109" s="189" t="s">
        <v>122</v>
      </c>
      <c r="J109" s="271">
        <v>0</v>
      </c>
      <c r="K109" s="272"/>
      <c r="L109" s="189"/>
      <c r="M109" s="273"/>
      <c r="N109" s="189" t="s">
        <v>1598</v>
      </c>
      <c r="O109" s="189">
        <v>0</v>
      </c>
      <c r="P109" s="189">
        <v>0</v>
      </c>
      <c r="Q109" s="271">
        <v>0</v>
      </c>
      <c r="R109" s="189" t="s">
        <v>1598</v>
      </c>
      <c r="S109" s="189">
        <v>0</v>
      </c>
      <c r="T109" s="147"/>
      <c r="U109" s="180"/>
      <c r="V109" s="180"/>
      <c r="W109" s="180"/>
      <c r="X109" s="180"/>
      <c r="Y109" s="180"/>
      <c r="Z109" s="400" t="s">
        <v>1599</v>
      </c>
      <c r="AA109" s="274"/>
      <c r="AB109" s="178"/>
      <c r="AC109" s="178"/>
      <c r="AD109" s="189"/>
      <c r="AE109" s="189"/>
      <c r="AF109" s="275" t="s">
        <v>1394</v>
      </c>
      <c r="AG109" s="133"/>
    </row>
    <row r="110" spans="1:33" ht="64" x14ac:dyDescent="0.2">
      <c r="A110" s="368"/>
      <c r="B110" s="145" t="s">
        <v>1704</v>
      </c>
      <c r="C110" s="148" t="s">
        <v>1600</v>
      </c>
      <c r="D110" s="185" t="s">
        <v>1657</v>
      </c>
      <c r="E110" s="166" t="s">
        <v>1601</v>
      </c>
      <c r="F110" s="148" t="s">
        <v>178</v>
      </c>
      <c r="G110" s="148" t="s">
        <v>120</v>
      </c>
      <c r="H110" s="160" t="s">
        <v>1602</v>
      </c>
      <c r="I110" s="147" t="s">
        <v>123</v>
      </c>
      <c r="J110" s="250">
        <v>0.55000000000000004</v>
      </c>
      <c r="K110" s="147" t="s">
        <v>1603</v>
      </c>
      <c r="L110" s="147">
        <v>2024</v>
      </c>
      <c r="M110" s="149" t="s">
        <v>127</v>
      </c>
      <c r="N110" s="166" t="s">
        <v>1601</v>
      </c>
      <c r="O110" s="147">
        <v>0</v>
      </c>
      <c r="P110" s="166" t="s">
        <v>1601</v>
      </c>
      <c r="Q110" s="175">
        <v>0</v>
      </c>
      <c r="R110" s="147">
        <v>0</v>
      </c>
      <c r="S110" s="147">
        <v>0</v>
      </c>
      <c r="T110" s="147"/>
      <c r="U110" s="180"/>
      <c r="V110" s="180"/>
      <c r="W110" s="180"/>
      <c r="X110" s="180"/>
      <c r="Y110" s="180"/>
      <c r="Z110" s="299" t="s">
        <v>1785</v>
      </c>
      <c r="AA110" s="267"/>
      <c r="AB110" s="266"/>
      <c r="AC110" s="266"/>
      <c r="AD110" s="148" t="s">
        <v>178</v>
      </c>
      <c r="AE110" s="147" t="s">
        <v>116</v>
      </c>
      <c r="AF110" s="193" t="s">
        <v>1394</v>
      </c>
      <c r="AG110" s="133"/>
    </row>
    <row r="111" spans="1:33" ht="80" x14ac:dyDescent="0.2">
      <c r="A111" s="368"/>
      <c r="B111" s="145" t="s">
        <v>1705</v>
      </c>
      <c r="C111" s="149" t="s">
        <v>1604</v>
      </c>
      <c r="D111" s="185" t="s">
        <v>1658</v>
      </c>
      <c r="E111" s="166" t="s">
        <v>1605</v>
      </c>
      <c r="F111" s="148" t="s">
        <v>178</v>
      </c>
      <c r="G111" s="148" t="s">
        <v>120</v>
      </c>
      <c r="H111" s="160" t="s">
        <v>1606</v>
      </c>
      <c r="I111" s="147" t="s">
        <v>123</v>
      </c>
      <c r="J111" s="250">
        <v>0.91</v>
      </c>
      <c r="K111" s="166" t="s">
        <v>1607</v>
      </c>
      <c r="L111" s="147">
        <v>2024</v>
      </c>
      <c r="M111" s="149" t="s">
        <v>127</v>
      </c>
      <c r="N111" s="166" t="s">
        <v>1605</v>
      </c>
      <c r="O111" s="147">
        <v>0</v>
      </c>
      <c r="P111" s="166" t="s">
        <v>1605</v>
      </c>
      <c r="Q111" s="175">
        <v>0</v>
      </c>
      <c r="R111" s="147">
        <v>0</v>
      </c>
      <c r="S111" s="147">
        <v>0</v>
      </c>
      <c r="T111" s="147"/>
      <c r="U111" s="180"/>
      <c r="V111" s="180"/>
      <c r="W111" s="180"/>
      <c r="X111" s="180"/>
      <c r="Y111" s="180"/>
      <c r="Z111" s="299" t="s">
        <v>1785</v>
      </c>
      <c r="AA111" s="267"/>
      <c r="AB111" s="266"/>
      <c r="AC111" s="266"/>
      <c r="AD111" s="148" t="s">
        <v>178</v>
      </c>
      <c r="AE111" s="147" t="s">
        <v>116</v>
      </c>
      <c r="AF111" s="193" t="s">
        <v>1394</v>
      </c>
      <c r="AG111" s="133"/>
    </row>
    <row r="112" spans="1:33" ht="48" x14ac:dyDescent="0.2">
      <c r="A112" s="368"/>
      <c r="B112" s="145" t="s">
        <v>1706</v>
      </c>
      <c r="C112" s="249" t="s">
        <v>1608</v>
      </c>
      <c r="D112" s="185" t="s">
        <v>1659</v>
      </c>
      <c r="E112" s="160" t="s">
        <v>1609</v>
      </c>
      <c r="F112" s="148" t="s">
        <v>187</v>
      </c>
      <c r="G112" s="148" t="s">
        <v>118</v>
      </c>
      <c r="H112" s="160" t="s">
        <v>1610</v>
      </c>
      <c r="I112" s="147" t="s">
        <v>123</v>
      </c>
      <c r="J112" s="250">
        <v>0.8</v>
      </c>
      <c r="K112" s="245" t="s">
        <v>1611</v>
      </c>
      <c r="L112" s="147">
        <v>2024</v>
      </c>
      <c r="M112" s="149" t="s">
        <v>127</v>
      </c>
      <c r="N112" s="160" t="s">
        <v>1609</v>
      </c>
      <c r="O112" s="147">
        <v>0</v>
      </c>
      <c r="P112" s="160" t="s">
        <v>1609</v>
      </c>
      <c r="Q112" s="175">
        <v>0</v>
      </c>
      <c r="R112" s="147">
        <v>0</v>
      </c>
      <c r="S112" s="147">
        <v>0</v>
      </c>
      <c r="T112" s="147"/>
      <c r="U112" s="180"/>
      <c r="V112" s="180"/>
      <c r="W112" s="180"/>
      <c r="X112" s="180"/>
      <c r="Y112" s="180"/>
      <c r="Z112" s="387" t="s">
        <v>1760</v>
      </c>
      <c r="AA112" s="387" t="s">
        <v>1762</v>
      </c>
      <c r="AB112" s="389">
        <v>45698</v>
      </c>
      <c r="AC112" s="388">
        <v>45989</v>
      </c>
      <c r="AD112" s="148" t="s">
        <v>187</v>
      </c>
      <c r="AE112" s="147" t="s">
        <v>116</v>
      </c>
      <c r="AF112" s="193" t="s">
        <v>1394</v>
      </c>
      <c r="AG112" s="133"/>
    </row>
    <row r="113" spans="1:33" ht="48" x14ac:dyDescent="0.2">
      <c r="A113" s="368"/>
      <c r="B113" s="145" t="s">
        <v>1707</v>
      </c>
      <c r="C113" s="249" t="s">
        <v>1612</v>
      </c>
      <c r="D113" s="185" t="s">
        <v>1660</v>
      </c>
      <c r="E113" s="160" t="s">
        <v>1609</v>
      </c>
      <c r="F113" s="148" t="s">
        <v>187</v>
      </c>
      <c r="G113" s="148" t="s">
        <v>118</v>
      </c>
      <c r="H113" s="160" t="s">
        <v>1610</v>
      </c>
      <c r="I113" s="147" t="s">
        <v>123</v>
      </c>
      <c r="J113" s="250">
        <v>0.8</v>
      </c>
      <c r="K113" s="245" t="s">
        <v>1611</v>
      </c>
      <c r="L113" s="147">
        <v>2024</v>
      </c>
      <c r="M113" s="149" t="s">
        <v>127</v>
      </c>
      <c r="N113" s="160" t="s">
        <v>1609</v>
      </c>
      <c r="O113" s="147">
        <v>0</v>
      </c>
      <c r="P113" s="160" t="s">
        <v>1609</v>
      </c>
      <c r="Q113" s="175">
        <v>0</v>
      </c>
      <c r="R113" s="147">
        <v>0</v>
      </c>
      <c r="S113" s="147">
        <v>0</v>
      </c>
      <c r="T113" s="147"/>
      <c r="U113" s="180"/>
      <c r="V113" s="180"/>
      <c r="W113" s="180"/>
      <c r="X113" s="180"/>
      <c r="Y113" s="180"/>
      <c r="Z113" s="387" t="s">
        <v>1763</v>
      </c>
      <c r="AA113" s="387" t="s">
        <v>1762</v>
      </c>
      <c r="AB113" s="389">
        <v>45698</v>
      </c>
      <c r="AC113" s="388">
        <v>45989</v>
      </c>
      <c r="AD113" s="148" t="s">
        <v>187</v>
      </c>
      <c r="AE113" s="147" t="s">
        <v>116</v>
      </c>
      <c r="AF113" s="193" t="s">
        <v>1394</v>
      </c>
      <c r="AG113" s="133"/>
    </row>
    <row r="114" spans="1:33" ht="80" x14ac:dyDescent="0.2">
      <c r="A114" s="368"/>
      <c r="B114" s="145" t="s">
        <v>1708</v>
      </c>
      <c r="C114" s="148" t="s">
        <v>1613</v>
      </c>
      <c r="D114" s="185" t="s">
        <v>1661</v>
      </c>
      <c r="E114" s="227" t="s">
        <v>1614</v>
      </c>
      <c r="F114" s="148" t="s">
        <v>186</v>
      </c>
      <c r="G114" s="148" t="s">
        <v>118</v>
      </c>
      <c r="H114" s="160" t="s">
        <v>1615</v>
      </c>
      <c r="I114" s="147" t="s">
        <v>123</v>
      </c>
      <c r="J114" s="250">
        <v>0.83</v>
      </c>
      <c r="K114" s="147" t="s">
        <v>1616</v>
      </c>
      <c r="L114" s="147">
        <v>2024</v>
      </c>
      <c r="M114" s="149" t="s">
        <v>127</v>
      </c>
      <c r="N114" s="227" t="s">
        <v>1614</v>
      </c>
      <c r="O114" s="147">
        <v>0</v>
      </c>
      <c r="P114" s="227" t="s">
        <v>1614</v>
      </c>
      <c r="Q114" s="175">
        <v>0</v>
      </c>
      <c r="R114" s="147">
        <v>0</v>
      </c>
      <c r="S114" s="147">
        <v>0</v>
      </c>
      <c r="T114" s="147"/>
      <c r="U114" s="180"/>
      <c r="V114" s="180"/>
      <c r="W114" s="180"/>
      <c r="X114" s="180"/>
      <c r="Y114" s="180"/>
      <c r="Z114" s="299" t="s">
        <v>1785</v>
      </c>
      <c r="AA114" s="267"/>
      <c r="AB114" s="266"/>
      <c r="AC114" s="266"/>
      <c r="AD114" s="148" t="s">
        <v>186</v>
      </c>
      <c r="AE114" s="147" t="s">
        <v>116</v>
      </c>
      <c r="AF114" s="193" t="s">
        <v>1394</v>
      </c>
      <c r="AG114" s="133"/>
    </row>
    <row r="115" spans="1:33" ht="80" x14ac:dyDescent="0.2">
      <c r="A115" s="369"/>
      <c r="B115" s="145" t="s">
        <v>1709</v>
      </c>
      <c r="C115" s="148" t="s">
        <v>1613</v>
      </c>
      <c r="D115" s="185" t="s">
        <v>1662</v>
      </c>
      <c r="E115" s="227" t="s">
        <v>1617</v>
      </c>
      <c r="F115" s="148" t="s">
        <v>186</v>
      </c>
      <c r="G115" s="148" t="s">
        <v>118</v>
      </c>
      <c r="H115" s="160" t="s">
        <v>1618</v>
      </c>
      <c r="I115" s="147" t="s">
        <v>123</v>
      </c>
      <c r="J115" s="250">
        <v>0.83</v>
      </c>
      <c r="K115" s="147" t="s">
        <v>1616</v>
      </c>
      <c r="L115" s="147">
        <v>2024</v>
      </c>
      <c r="M115" s="149" t="s">
        <v>127</v>
      </c>
      <c r="N115" s="227" t="s">
        <v>1617</v>
      </c>
      <c r="O115" s="147">
        <v>0</v>
      </c>
      <c r="P115" s="227" t="s">
        <v>1617</v>
      </c>
      <c r="Q115" s="175">
        <v>0</v>
      </c>
      <c r="R115" s="147">
        <v>0</v>
      </c>
      <c r="S115" s="147">
        <v>0</v>
      </c>
      <c r="T115" s="147"/>
      <c r="U115" s="180"/>
      <c r="V115" s="180"/>
      <c r="W115" s="180"/>
      <c r="X115" s="180"/>
      <c r="Y115" s="180"/>
      <c r="Z115" s="299" t="s">
        <v>1785</v>
      </c>
      <c r="AA115" s="267"/>
      <c r="AB115" s="266"/>
      <c r="AC115" s="266"/>
      <c r="AD115" s="148" t="s">
        <v>186</v>
      </c>
      <c r="AE115" s="147" t="s">
        <v>116</v>
      </c>
      <c r="AF115" s="193" t="s">
        <v>1394</v>
      </c>
      <c r="AG115" s="133"/>
    </row>
    <row r="116" spans="1:33" x14ac:dyDescent="0.2">
      <c r="A116" s="251"/>
      <c r="B116" s="264"/>
      <c r="C116" s="252"/>
      <c r="D116" s="253"/>
      <c r="E116" s="254"/>
      <c r="F116" s="252"/>
      <c r="G116" s="252"/>
      <c r="H116" s="255"/>
      <c r="I116" s="251"/>
      <c r="J116" s="256"/>
      <c r="K116" s="257"/>
      <c r="L116" s="251"/>
      <c r="M116" s="258"/>
      <c r="N116" s="251"/>
      <c r="O116" s="251"/>
      <c r="P116" s="251"/>
      <c r="Q116" s="256"/>
      <c r="R116" s="251"/>
      <c r="S116" s="251"/>
      <c r="T116" s="251"/>
      <c r="U116" s="259"/>
      <c r="V116" s="259"/>
      <c r="W116" s="259"/>
      <c r="X116" s="259"/>
      <c r="Y116" s="259"/>
      <c r="Z116" s="252"/>
      <c r="AB116" s="260"/>
      <c r="AC116" s="260"/>
      <c r="AD116" s="251"/>
      <c r="AE116" s="251"/>
      <c r="AF116" s="261"/>
      <c r="AG116" s="133"/>
    </row>
    <row r="117" spans="1:33" x14ac:dyDescent="0.2">
      <c r="A117" s="251"/>
      <c r="B117" s="264"/>
      <c r="C117" s="252"/>
      <c r="D117" s="253"/>
      <c r="E117" s="254"/>
      <c r="F117" s="252"/>
      <c r="G117" s="252"/>
      <c r="H117" s="255"/>
      <c r="I117" s="251"/>
      <c r="J117" s="256"/>
      <c r="K117" s="257"/>
      <c r="L117" s="251"/>
      <c r="M117" s="258"/>
      <c r="N117" s="251"/>
      <c r="O117" s="251"/>
      <c r="P117" s="251"/>
      <c r="Q117" s="256"/>
      <c r="R117" s="251"/>
      <c r="S117" s="251"/>
      <c r="T117" s="251"/>
      <c r="U117" s="259"/>
      <c r="V117" s="259"/>
      <c r="W117" s="259"/>
      <c r="X117" s="259"/>
      <c r="Y117" s="259"/>
      <c r="Z117" s="252"/>
      <c r="AB117" s="260"/>
      <c r="AC117" s="260"/>
      <c r="AD117" s="251"/>
      <c r="AE117" s="251"/>
      <c r="AF117" s="261"/>
      <c r="AG117" s="133"/>
    </row>
    <row r="118" spans="1:33" x14ac:dyDescent="0.2">
      <c r="A118" s="251"/>
      <c r="B118" s="264"/>
      <c r="C118" s="252"/>
      <c r="D118" s="253"/>
      <c r="E118" s="254"/>
      <c r="F118" s="252"/>
      <c r="G118" s="252"/>
      <c r="H118" s="255"/>
      <c r="I118" s="251"/>
      <c r="J118" s="256"/>
      <c r="K118" s="257"/>
      <c r="L118" s="251"/>
      <c r="M118" s="258"/>
      <c r="N118" s="251"/>
      <c r="O118" s="251"/>
      <c r="P118" s="251"/>
      <c r="Q118" s="256"/>
      <c r="R118" s="251"/>
      <c r="S118" s="251"/>
      <c r="T118" s="251"/>
      <c r="U118" s="259"/>
      <c r="V118" s="259"/>
      <c r="W118" s="259"/>
      <c r="X118" s="259"/>
      <c r="Y118" s="259"/>
      <c r="Z118" s="252"/>
      <c r="AB118" s="260"/>
      <c r="AC118" s="260"/>
      <c r="AD118" s="251"/>
      <c r="AE118" s="251"/>
      <c r="AF118" s="261"/>
      <c r="AG118" s="133"/>
    </row>
    <row r="119" spans="1:33" x14ac:dyDescent="0.2">
      <c r="A119" s="251"/>
      <c r="B119" s="264"/>
      <c r="C119" s="252"/>
      <c r="D119" s="253"/>
      <c r="E119" s="254"/>
      <c r="F119" s="252"/>
      <c r="G119" s="252"/>
      <c r="H119" s="255"/>
      <c r="I119" s="251"/>
      <c r="J119" s="256"/>
      <c r="K119" s="257"/>
      <c r="L119" s="251"/>
      <c r="M119" s="258"/>
      <c r="N119" s="251"/>
      <c r="O119" s="251"/>
      <c r="P119" s="251"/>
      <c r="Q119" s="256"/>
      <c r="R119" s="251"/>
      <c r="S119" s="251"/>
      <c r="T119" s="251"/>
      <c r="U119" s="259"/>
      <c r="V119" s="259"/>
      <c r="W119" s="259"/>
      <c r="X119" s="259"/>
      <c r="Y119" s="259"/>
      <c r="Z119" s="252"/>
      <c r="AB119" s="260"/>
      <c r="AC119" s="260"/>
      <c r="AD119" s="251"/>
      <c r="AE119" s="251"/>
      <c r="AF119" s="261"/>
      <c r="AG119" s="133"/>
    </row>
    <row r="120" spans="1:33" x14ac:dyDescent="0.2">
      <c r="AF120" s="256"/>
      <c r="AG120" s="133"/>
    </row>
    <row r="121" spans="1:33" x14ac:dyDescent="0.2">
      <c r="A121" s="132"/>
      <c r="B121" s="135"/>
      <c r="C121" s="133"/>
      <c r="D121" s="133"/>
      <c r="E121" s="133"/>
      <c r="F121" s="133"/>
      <c r="G121" s="133"/>
      <c r="H121" s="133"/>
      <c r="I121" s="133"/>
      <c r="J121" s="133"/>
      <c r="K121" s="134"/>
      <c r="L121" s="134"/>
      <c r="M121" s="132"/>
      <c r="N121" s="132"/>
      <c r="O121" s="132"/>
      <c r="P121" s="135"/>
      <c r="Q121" s="135"/>
      <c r="R121" s="135"/>
      <c r="S121" s="135"/>
      <c r="T121" s="136"/>
      <c r="U121" s="136"/>
      <c r="V121" s="136"/>
      <c r="W121" s="136"/>
      <c r="X121" s="136"/>
      <c r="Y121" s="136"/>
      <c r="Z121" s="136"/>
      <c r="AA121" s="136"/>
      <c r="AB121" s="136"/>
      <c r="AC121" s="136"/>
      <c r="AD121" s="136"/>
      <c r="AE121" s="136"/>
      <c r="AF121" s="133"/>
      <c r="AG121" s="133"/>
    </row>
    <row r="122" spans="1:33" x14ac:dyDescent="0.2">
      <c r="A122" s="362" t="s">
        <v>2</v>
      </c>
      <c r="B122" s="356"/>
      <c r="C122" s="356"/>
      <c r="D122" s="356"/>
      <c r="E122" s="356"/>
      <c r="F122" s="356"/>
      <c r="G122" s="356"/>
      <c r="H122" s="356"/>
      <c r="I122" s="356"/>
      <c r="J122" s="356"/>
      <c r="K122" s="363" t="s">
        <v>11</v>
      </c>
      <c r="L122" s="363"/>
      <c r="M122" s="363"/>
      <c r="N122" s="363"/>
      <c r="O122" s="363"/>
      <c r="P122" s="363"/>
      <c r="Q122" s="363"/>
      <c r="R122" s="363"/>
      <c r="S122" s="363"/>
      <c r="T122" s="363"/>
      <c r="U122" s="363"/>
      <c r="V122" s="364" t="s">
        <v>3</v>
      </c>
      <c r="W122" s="365"/>
      <c r="X122" s="365"/>
      <c r="Y122" s="365"/>
      <c r="Z122" s="365"/>
      <c r="AA122" s="365"/>
      <c r="AB122" s="365"/>
      <c r="AC122" s="365"/>
      <c r="AD122" s="365"/>
      <c r="AE122" s="365"/>
      <c r="AF122" s="366"/>
      <c r="AG122" s="133"/>
    </row>
    <row r="123" spans="1:33" x14ac:dyDescent="0.2">
      <c r="A123" s="355" t="s">
        <v>4</v>
      </c>
      <c r="B123" s="356"/>
      <c r="C123" s="356"/>
      <c r="D123" s="356"/>
      <c r="E123" s="356"/>
      <c r="F123" s="356"/>
      <c r="G123" s="356"/>
      <c r="H123" s="356"/>
      <c r="I123" s="356"/>
      <c r="J123" s="356"/>
      <c r="K123" s="357" t="s">
        <v>12</v>
      </c>
      <c r="L123" s="357"/>
      <c r="M123" s="357"/>
      <c r="N123" s="357"/>
      <c r="O123" s="357"/>
      <c r="P123" s="357"/>
      <c r="Q123" s="357"/>
      <c r="R123" s="357"/>
      <c r="S123" s="357"/>
      <c r="T123" s="357"/>
      <c r="U123" s="357"/>
      <c r="V123" s="358" t="s">
        <v>5</v>
      </c>
      <c r="W123" s="359"/>
      <c r="X123" s="359"/>
      <c r="Y123" s="359"/>
      <c r="Z123" s="359"/>
      <c r="AA123" s="359"/>
      <c r="AB123" s="359"/>
      <c r="AC123" s="359"/>
      <c r="AD123" s="359"/>
      <c r="AE123" s="359"/>
      <c r="AF123" s="360"/>
      <c r="AG123" s="133"/>
    </row>
    <row r="124" spans="1:33" x14ac:dyDescent="0.2">
      <c r="A124" s="355" t="s">
        <v>10</v>
      </c>
      <c r="B124" s="356"/>
      <c r="C124" s="356"/>
      <c r="D124" s="356"/>
      <c r="E124" s="356"/>
      <c r="F124" s="356"/>
      <c r="G124" s="356"/>
      <c r="H124" s="356"/>
      <c r="I124" s="356"/>
      <c r="J124" s="356"/>
      <c r="K124" s="357" t="s">
        <v>10</v>
      </c>
      <c r="L124" s="357"/>
      <c r="M124" s="357"/>
      <c r="N124" s="357"/>
      <c r="O124" s="357"/>
      <c r="P124" s="357"/>
      <c r="Q124" s="357"/>
      <c r="R124" s="357"/>
      <c r="S124" s="357"/>
      <c r="T124" s="357"/>
      <c r="U124" s="357"/>
      <c r="V124" s="358" t="s">
        <v>10</v>
      </c>
      <c r="W124" s="359"/>
      <c r="X124" s="359"/>
      <c r="Y124" s="359"/>
      <c r="Z124" s="359"/>
      <c r="AA124" s="359"/>
      <c r="AB124" s="359"/>
      <c r="AC124" s="359"/>
      <c r="AD124" s="359"/>
      <c r="AE124" s="359"/>
      <c r="AF124" s="360"/>
      <c r="AG124" s="133"/>
    </row>
    <row r="125" spans="1:33" x14ac:dyDescent="0.2">
      <c r="A125" s="132"/>
      <c r="B125" s="135"/>
      <c r="C125" s="133"/>
      <c r="D125" s="133"/>
      <c r="E125" s="133"/>
      <c r="F125" s="133"/>
      <c r="G125" s="133"/>
      <c r="H125" s="133"/>
      <c r="I125" s="133"/>
      <c r="J125" s="133"/>
      <c r="K125" s="134"/>
      <c r="L125" s="134"/>
      <c r="M125" s="132"/>
      <c r="N125" s="132"/>
      <c r="O125" s="132"/>
      <c r="P125" s="135"/>
      <c r="Q125" s="135"/>
      <c r="R125" s="135"/>
      <c r="S125" s="135"/>
      <c r="T125" s="136"/>
      <c r="U125" s="136"/>
      <c r="V125" s="136"/>
      <c r="W125" s="136"/>
      <c r="X125" s="136"/>
      <c r="Y125" s="136"/>
      <c r="Z125" s="136"/>
      <c r="AA125" s="136"/>
      <c r="AB125" s="136"/>
      <c r="AC125" s="136"/>
      <c r="AD125" s="136"/>
      <c r="AE125" s="136"/>
      <c r="AF125" s="133"/>
      <c r="AG125" s="133"/>
    </row>
    <row r="126" spans="1:33" x14ac:dyDescent="0.2">
      <c r="A126" s="361" t="s">
        <v>6</v>
      </c>
      <c r="B126" s="361"/>
      <c r="C126" s="361"/>
      <c r="D126" s="361"/>
      <c r="E126" s="361"/>
      <c r="F126" s="361"/>
      <c r="G126" s="361"/>
      <c r="H126" s="361"/>
      <c r="I126" s="361"/>
      <c r="J126" s="361"/>
      <c r="K126" s="361"/>
      <c r="L126" s="361"/>
      <c r="M126" s="361"/>
      <c r="N126" s="361"/>
      <c r="O126" s="361"/>
      <c r="P126" s="361"/>
      <c r="Q126" s="361"/>
      <c r="R126" s="361"/>
      <c r="S126" s="361"/>
      <c r="T126" s="361"/>
      <c r="U126" s="361"/>
      <c r="V126" s="361"/>
      <c r="W126" s="361"/>
      <c r="X126" s="361"/>
      <c r="Y126" s="361"/>
      <c r="Z126" s="361"/>
      <c r="AA126" s="361"/>
      <c r="AB126" s="361"/>
      <c r="AC126" s="361"/>
      <c r="AD126" s="361"/>
      <c r="AE126" s="361"/>
      <c r="AF126" s="361"/>
      <c r="AG126" s="133"/>
    </row>
    <row r="127" spans="1:33" x14ac:dyDescent="0.2">
      <c r="A127" s="132"/>
      <c r="B127" s="135"/>
      <c r="C127" s="133"/>
      <c r="D127" s="133"/>
      <c r="E127" s="133"/>
      <c r="F127" s="133"/>
      <c r="G127" s="133"/>
      <c r="H127" s="133"/>
      <c r="I127" s="133"/>
      <c r="J127" s="133"/>
      <c r="K127" s="134"/>
      <c r="L127" s="134"/>
      <c r="M127" s="132"/>
      <c r="N127" s="132"/>
      <c r="O127" s="132"/>
      <c r="P127" s="135"/>
      <c r="Q127" s="135"/>
      <c r="R127" s="135"/>
      <c r="S127" s="135"/>
      <c r="T127" s="136"/>
      <c r="U127" s="136"/>
      <c r="V127" s="136"/>
      <c r="W127" s="136"/>
      <c r="X127" s="136"/>
      <c r="Y127" s="136"/>
      <c r="Z127" s="136"/>
      <c r="AA127" s="136"/>
      <c r="AB127" s="136"/>
      <c r="AC127" s="136"/>
      <c r="AD127" s="136"/>
      <c r="AE127" s="136"/>
      <c r="AF127" s="133"/>
      <c r="AG127" s="133"/>
    </row>
    <row r="128" spans="1:33" x14ac:dyDescent="0.2">
      <c r="A128" s="132"/>
      <c r="B128" s="135"/>
      <c r="C128" s="133"/>
      <c r="D128" s="133"/>
      <c r="E128" s="133"/>
      <c r="F128" s="133"/>
      <c r="G128" s="133"/>
      <c r="H128" s="133"/>
      <c r="I128" s="133"/>
      <c r="J128" s="133"/>
      <c r="K128" s="134"/>
      <c r="L128" s="134"/>
      <c r="M128" s="132"/>
      <c r="N128" s="132"/>
      <c r="O128" s="132"/>
      <c r="P128" s="135"/>
      <c r="Q128" s="135"/>
      <c r="R128" s="135"/>
      <c r="S128" s="135"/>
      <c r="T128" s="136"/>
      <c r="U128" s="136"/>
      <c r="V128" s="136"/>
      <c r="W128" s="136"/>
      <c r="X128" s="136"/>
      <c r="Y128" s="136"/>
      <c r="Z128" s="136"/>
      <c r="AA128" s="136"/>
      <c r="AB128" s="136"/>
      <c r="AC128" s="136"/>
      <c r="AD128" s="136"/>
      <c r="AE128" s="136"/>
      <c r="AF128" s="133"/>
      <c r="AG128" s="133"/>
    </row>
    <row r="129" spans="1:33" x14ac:dyDescent="0.2">
      <c r="A129" s="132"/>
      <c r="B129" s="135"/>
      <c r="C129" s="133"/>
      <c r="D129" s="133"/>
      <c r="E129" s="133"/>
      <c r="F129" s="133"/>
      <c r="G129" s="133"/>
      <c r="H129" s="133"/>
      <c r="I129" s="133"/>
      <c r="J129" s="133"/>
      <c r="K129" s="134"/>
      <c r="L129" s="134"/>
      <c r="M129" s="132"/>
      <c r="N129" s="132"/>
      <c r="O129" s="132"/>
      <c r="P129" s="135"/>
      <c r="Q129" s="135"/>
      <c r="R129" s="135"/>
      <c r="S129" s="135"/>
      <c r="T129" s="136"/>
      <c r="U129" s="136"/>
      <c r="V129" s="136"/>
      <c r="W129" s="136"/>
      <c r="X129" s="136"/>
      <c r="Y129" s="136"/>
      <c r="Z129" s="136"/>
      <c r="AA129" s="136"/>
      <c r="AB129" s="136"/>
      <c r="AC129" s="136"/>
      <c r="AD129" s="136"/>
      <c r="AE129" s="136"/>
      <c r="AF129" s="133"/>
      <c r="AG129" s="133"/>
    </row>
    <row r="130" spans="1:33" x14ac:dyDescent="0.2">
      <c r="A130" s="132"/>
      <c r="B130" s="135"/>
      <c r="C130" s="133"/>
      <c r="D130" s="133"/>
      <c r="E130" s="133"/>
      <c r="F130" s="133"/>
      <c r="G130" s="133"/>
      <c r="H130" s="133"/>
      <c r="I130" s="133"/>
      <c r="J130" s="133"/>
      <c r="K130" s="134"/>
      <c r="L130" s="134"/>
      <c r="M130" s="132"/>
      <c r="N130" s="132"/>
      <c r="O130" s="132"/>
      <c r="P130" s="135"/>
      <c r="Q130" s="135"/>
      <c r="R130" s="135"/>
      <c r="S130" s="135"/>
      <c r="T130" s="136"/>
      <c r="U130" s="136"/>
      <c r="V130" s="136"/>
      <c r="W130" s="136"/>
      <c r="X130" s="136"/>
      <c r="Y130" s="136"/>
      <c r="Z130" s="136"/>
      <c r="AA130" s="136"/>
      <c r="AB130" s="136"/>
      <c r="AC130" s="136"/>
      <c r="AD130" s="136"/>
      <c r="AE130" s="136"/>
      <c r="AF130" s="133"/>
      <c r="AG130" s="133"/>
    </row>
    <row r="131" spans="1:33" x14ac:dyDescent="0.2">
      <c r="A131" s="132"/>
      <c r="B131" s="135"/>
      <c r="C131" s="133"/>
      <c r="D131" s="133"/>
      <c r="E131" s="133"/>
      <c r="F131" s="133"/>
      <c r="G131" s="133"/>
      <c r="H131" s="133"/>
      <c r="I131" s="133"/>
      <c r="J131" s="133"/>
      <c r="K131" s="134"/>
      <c r="L131" s="134"/>
      <c r="M131" s="132"/>
      <c r="N131" s="132"/>
      <c r="O131" s="132"/>
      <c r="P131" s="135"/>
      <c r="Q131" s="135"/>
      <c r="R131" s="135"/>
      <c r="S131" s="135"/>
      <c r="T131" s="136"/>
      <c r="U131" s="136"/>
      <c r="V131" s="136"/>
      <c r="W131" s="136"/>
      <c r="X131" s="136"/>
      <c r="Y131" s="136"/>
      <c r="Z131" s="136"/>
      <c r="AA131" s="136"/>
      <c r="AB131" s="136"/>
      <c r="AC131" s="136"/>
      <c r="AD131" s="136"/>
      <c r="AE131" s="136"/>
      <c r="AF131" s="133"/>
      <c r="AG131" s="133"/>
    </row>
    <row r="132" spans="1:33" x14ac:dyDescent="0.2">
      <c r="A132" s="132"/>
      <c r="B132" s="135"/>
      <c r="C132" s="133"/>
      <c r="D132" s="133"/>
      <c r="E132" s="133"/>
      <c r="F132" s="133"/>
      <c r="G132" s="133"/>
      <c r="H132" s="133"/>
      <c r="I132" s="133"/>
      <c r="J132" s="133"/>
      <c r="K132" s="134"/>
      <c r="L132" s="134"/>
      <c r="M132" s="132"/>
      <c r="N132" s="132"/>
      <c r="O132" s="132"/>
      <c r="P132" s="135"/>
      <c r="Q132" s="135"/>
      <c r="R132" s="135"/>
      <c r="S132" s="135"/>
      <c r="T132" s="136"/>
      <c r="U132" s="136"/>
      <c r="V132" s="136"/>
      <c r="W132" s="136"/>
      <c r="X132" s="136"/>
      <c r="Y132" s="136"/>
      <c r="Z132" s="136"/>
      <c r="AA132" s="136"/>
      <c r="AB132" s="136"/>
      <c r="AC132" s="136"/>
      <c r="AD132" s="136"/>
      <c r="AE132" s="136"/>
      <c r="AF132" s="133"/>
      <c r="AG132" s="133"/>
    </row>
    <row r="133" spans="1:33" x14ac:dyDescent="0.2">
      <c r="A133" s="132"/>
      <c r="B133" s="135"/>
      <c r="C133" s="133"/>
      <c r="D133" s="133"/>
      <c r="E133" s="133"/>
      <c r="F133" s="133"/>
      <c r="G133" s="133"/>
      <c r="H133" s="133"/>
      <c r="I133" s="133"/>
      <c r="J133" s="133"/>
      <c r="K133" s="134"/>
      <c r="L133" s="134"/>
      <c r="M133" s="132"/>
      <c r="N133" s="132"/>
      <c r="O133" s="132"/>
      <c r="P133" s="135"/>
      <c r="Q133" s="135"/>
      <c r="R133" s="135"/>
      <c r="S133" s="135"/>
      <c r="T133" s="136"/>
      <c r="U133" s="136"/>
      <c r="V133" s="136"/>
      <c r="W133" s="136"/>
      <c r="X133" s="136"/>
      <c r="Y133" s="136"/>
      <c r="Z133" s="136"/>
      <c r="AA133" s="136"/>
      <c r="AB133" s="136"/>
      <c r="AC133" s="136"/>
      <c r="AD133" s="136"/>
      <c r="AE133" s="136"/>
      <c r="AF133" s="133"/>
      <c r="AG133" s="133"/>
    </row>
    <row r="134" spans="1:33" x14ac:dyDescent="0.2">
      <c r="A134" s="132"/>
      <c r="B134" s="135"/>
      <c r="C134" s="133"/>
      <c r="D134" s="133"/>
      <c r="E134" s="133"/>
      <c r="F134" s="133"/>
      <c r="G134" s="133"/>
      <c r="H134" s="133"/>
      <c r="I134" s="133"/>
      <c r="J134" s="133"/>
      <c r="K134" s="134"/>
      <c r="L134" s="134"/>
      <c r="M134" s="132"/>
      <c r="N134" s="132"/>
      <c r="O134" s="132"/>
      <c r="P134" s="135"/>
      <c r="Q134" s="135"/>
      <c r="R134" s="135"/>
      <c r="S134" s="135"/>
      <c r="T134" s="136"/>
      <c r="U134" s="136"/>
      <c r="V134" s="136"/>
      <c r="W134" s="136"/>
      <c r="X134" s="136"/>
      <c r="Y134" s="136"/>
      <c r="Z134" s="136"/>
      <c r="AA134" s="136"/>
      <c r="AB134" s="136"/>
      <c r="AC134" s="136"/>
      <c r="AD134" s="136"/>
      <c r="AE134" s="136"/>
      <c r="AF134" s="133"/>
      <c r="AG134" s="133"/>
    </row>
    <row r="135" spans="1:33" x14ac:dyDescent="0.2">
      <c r="A135" s="132"/>
      <c r="B135" s="135"/>
      <c r="C135" s="133"/>
      <c r="D135" s="133"/>
      <c r="E135" s="133"/>
      <c r="F135" s="133"/>
      <c r="G135" s="133"/>
      <c r="H135" s="133"/>
      <c r="I135" s="133"/>
      <c r="J135" s="133"/>
      <c r="K135" s="134"/>
      <c r="L135" s="134"/>
      <c r="M135" s="132"/>
      <c r="N135" s="132"/>
      <c r="O135" s="132"/>
      <c r="P135" s="135"/>
      <c r="Q135" s="135"/>
      <c r="R135" s="135"/>
      <c r="S135" s="135"/>
      <c r="T135" s="136"/>
      <c r="U135" s="136"/>
      <c r="V135" s="136"/>
      <c r="W135" s="136"/>
      <c r="X135" s="136"/>
      <c r="Y135" s="136"/>
      <c r="Z135" s="136"/>
      <c r="AA135" s="136"/>
      <c r="AB135" s="136"/>
      <c r="AC135" s="136"/>
      <c r="AD135" s="136"/>
      <c r="AE135" s="136"/>
      <c r="AF135" s="133"/>
      <c r="AG135" s="133"/>
    </row>
    <row r="136" spans="1:33" x14ac:dyDescent="0.2">
      <c r="A136" s="132"/>
      <c r="B136" s="135"/>
      <c r="C136" s="133"/>
      <c r="D136" s="133"/>
      <c r="E136" s="133"/>
      <c r="F136" s="133"/>
      <c r="G136" s="133"/>
      <c r="H136" s="133"/>
      <c r="I136" s="133"/>
      <c r="J136" s="133"/>
      <c r="K136" s="134"/>
      <c r="L136" s="134"/>
      <c r="M136" s="132"/>
      <c r="N136" s="132"/>
      <c r="O136" s="132"/>
      <c r="P136" s="135"/>
      <c r="Q136" s="135"/>
      <c r="R136" s="135"/>
      <c r="S136" s="135"/>
      <c r="T136" s="136"/>
      <c r="U136" s="136"/>
      <c r="V136" s="136"/>
      <c r="W136" s="136"/>
      <c r="X136" s="136"/>
      <c r="Y136" s="136"/>
      <c r="Z136" s="136"/>
      <c r="AA136" s="136"/>
      <c r="AB136" s="136"/>
      <c r="AC136" s="136"/>
      <c r="AD136" s="136"/>
      <c r="AE136" s="136"/>
      <c r="AF136" s="133"/>
      <c r="AG136" s="133"/>
    </row>
    <row r="137" spans="1:33" x14ac:dyDescent="0.2">
      <c r="A137" s="132"/>
      <c r="B137" s="135"/>
      <c r="C137" s="133"/>
      <c r="D137" s="133"/>
      <c r="E137" s="133"/>
      <c r="F137" s="133"/>
      <c r="G137" s="133"/>
      <c r="H137" s="133"/>
      <c r="I137" s="133"/>
      <c r="J137" s="133"/>
      <c r="K137" s="134"/>
      <c r="L137" s="134"/>
      <c r="M137" s="132"/>
      <c r="N137" s="132"/>
      <c r="O137" s="132"/>
      <c r="P137" s="135"/>
      <c r="Q137" s="135"/>
      <c r="R137" s="135"/>
      <c r="S137" s="135"/>
      <c r="T137" s="136"/>
      <c r="U137" s="136"/>
      <c r="V137" s="136"/>
      <c r="W137" s="136"/>
      <c r="X137" s="136"/>
      <c r="Y137" s="136"/>
      <c r="Z137" s="136"/>
      <c r="AA137" s="136"/>
      <c r="AB137" s="136"/>
      <c r="AC137" s="136"/>
      <c r="AD137" s="136"/>
      <c r="AE137" s="136"/>
      <c r="AF137" s="133"/>
      <c r="AG137" s="133"/>
    </row>
    <row r="138" spans="1:33" x14ac:dyDescent="0.2">
      <c r="A138" s="132"/>
      <c r="B138" s="135"/>
      <c r="C138" s="133"/>
      <c r="D138" s="133"/>
      <c r="E138" s="133"/>
      <c r="F138" s="133"/>
      <c r="G138" s="133"/>
      <c r="H138" s="133"/>
      <c r="I138" s="133"/>
      <c r="J138" s="133"/>
      <c r="K138" s="134"/>
      <c r="L138" s="134"/>
      <c r="M138" s="132"/>
      <c r="N138" s="132"/>
      <c r="O138" s="132"/>
      <c r="P138" s="135"/>
      <c r="Q138" s="135"/>
      <c r="R138" s="135"/>
      <c r="S138" s="135"/>
      <c r="T138" s="136"/>
      <c r="U138" s="136"/>
      <c r="V138" s="136"/>
      <c r="W138" s="136"/>
      <c r="X138" s="136"/>
      <c r="Y138" s="136"/>
      <c r="Z138" s="136"/>
      <c r="AA138" s="136"/>
      <c r="AB138" s="136"/>
      <c r="AC138" s="136"/>
      <c r="AD138" s="136"/>
      <c r="AE138" s="136"/>
      <c r="AF138" s="133"/>
      <c r="AG138" s="133"/>
    </row>
    <row r="139" spans="1:33" x14ac:dyDescent="0.2">
      <c r="A139" s="132"/>
      <c r="B139" s="135"/>
      <c r="C139" s="133"/>
      <c r="D139" s="133"/>
      <c r="E139" s="133"/>
      <c r="F139" s="133"/>
      <c r="G139" s="133"/>
      <c r="H139" s="133"/>
      <c r="I139" s="133"/>
      <c r="J139" s="133"/>
      <c r="K139" s="134"/>
      <c r="L139" s="134"/>
      <c r="M139" s="132"/>
      <c r="N139" s="132"/>
      <c r="O139" s="132"/>
      <c r="P139" s="135"/>
      <c r="Q139" s="135"/>
      <c r="R139" s="135"/>
      <c r="S139" s="135"/>
      <c r="T139" s="136"/>
      <c r="U139" s="136"/>
      <c r="V139" s="136"/>
      <c r="W139" s="136"/>
      <c r="X139" s="136"/>
      <c r="Y139" s="136"/>
      <c r="Z139" s="136"/>
      <c r="AA139" s="136"/>
      <c r="AB139" s="136"/>
      <c r="AC139" s="136"/>
      <c r="AD139" s="136"/>
      <c r="AE139" s="136"/>
      <c r="AF139" s="133"/>
      <c r="AG139" s="133"/>
    </row>
    <row r="140" spans="1:33" x14ac:dyDescent="0.2">
      <c r="A140" s="132"/>
      <c r="B140" s="135"/>
      <c r="C140" s="133"/>
      <c r="D140" s="133"/>
      <c r="E140" s="133"/>
      <c r="F140" s="133"/>
      <c r="G140" s="133"/>
      <c r="H140" s="133"/>
      <c r="I140" s="133"/>
      <c r="J140" s="133"/>
      <c r="K140" s="134"/>
      <c r="L140" s="134"/>
      <c r="M140" s="132"/>
      <c r="N140" s="132"/>
      <c r="O140" s="132"/>
      <c r="P140" s="135"/>
      <c r="Q140" s="135"/>
      <c r="R140" s="135"/>
      <c r="S140" s="135"/>
      <c r="T140" s="136"/>
      <c r="U140" s="136"/>
      <c r="V140" s="136"/>
      <c r="W140" s="136"/>
      <c r="X140" s="136"/>
      <c r="Y140" s="136"/>
      <c r="Z140" s="136"/>
      <c r="AA140" s="136"/>
      <c r="AB140" s="136"/>
      <c r="AC140" s="136"/>
      <c r="AD140" s="136"/>
      <c r="AE140" s="136"/>
      <c r="AF140" s="133"/>
      <c r="AG140" s="133"/>
    </row>
    <row r="141" spans="1:33" x14ac:dyDescent="0.2">
      <c r="A141" s="132"/>
      <c r="B141" s="135"/>
      <c r="C141" s="133"/>
      <c r="D141" s="133"/>
      <c r="E141" s="133"/>
      <c r="F141" s="133"/>
      <c r="G141" s="133"/>
      <c r="H141" s="133"/>
      <c r="I141" s="133"/>
      <c r="J141" s="133"/>
      <c r="K141" s="134"/>
      <c r="L141" s="134"/>
      <c r="M141" s="132"/>
      <c r="N141" s="132"/>
      <c r="O141" s="132"/>
      <c r="P141" s="135"/>
      <c r="Q141" s="135"/>
      <c r="R141" s="135"/>
      <c r="S141" s="135"/>
      <c r="T141" s="136"/>
      <c r="U141" s="136"/>
      <c r="V141" s="136"/>
      <c r="W141" s="136"/>
      <c r="X141" s="136"/>
      <c r="Y141" s="136"/>
      <c r="Z141" s="136"/>
      <c r="AA141" s="136"/>
      <c r="AB141" s="136"/>
      <c r="AC141" s="136"/>
      <c r="AD141" s="136"/>
      <c r="AE141" s="136"/>
      <c r="AF141" s="133"/>
      <c r="AG141" s="133"/>
    </row>
    <row r="142" spans="1:33" x14ac:dyDescent="0.2">
      <c r="A142" s="132"/>
      <c r="B142" s="135"/>
      <c r="C142" s="133"/>
      <c r="D142" s="133"/>
      <c r="E142" s="133"/>
      <c r="F142" s="133"/>
      <c r="G142" s="133"/>
      <c r="H142" s="133"/>
      <c r="I142" s="133"/>
      <c r="J142" s="133"/>
      <c r="K142" s="134"/>
      <c r="L142" s="134"/>
      <c r="M142" s="132"/>
      <c r="N142" s="132"/>
      <c r="O142" s="132"/>
      <c r="P142" s="135"/>
      <c r="Q142" s="135"/>
      <c r="R142" s="135"/>
      <c r="S142" s="135"/>
      <c r="T142" s="136"/>
      <c r="U142" s="136"/>
      <c r="V142" s="136"/>
      <c r="W142" s="136"/>
      <c r="X142" s="136"/>
      <c r="Y142" s="136"/>
      <c r="Z142" s="136"/>
      <c r="AA142" s="136"/>
      <c r="AB142" s="136"/>
      <c r="AC142" s="136"/>
      <c r="AD142" s="136"/>
      <c r="AE142" s="136"/>
      <c r="AF142" s="133"/>
      <c r="AG142" s="133"/>
    </row>
    <row r="143" spans="1:33" x14ac:dyDescent="0.2">
      <c r="A143" s="132"/>
      <c r="B143" s="135"/>
      <c r="C143" s="133"/>
      <c r="D143" s="133"/>
      <c r="E143" s="133"/>
      <c r="F143" s="133"/>
      <c r="G143" s="133"/>
      <c r="H143" s="133"/>
      <c r="I143" s="133"/>
      <c r="J143" s="133"/>
      <c r="K143" s="134"/>
      <c r="L143" s="134"/>
      <c r="M143" s="132"/>
      <c r="N143" s="132"/>
      <c r="O143" s="132"/>
      <c r="P143" s="135"/>
      <c r="Q143" s="135"/>
      <c r="R143" s="135"/>
      <c r="S143" s="135"/>
      <c r="T143" s="136"/>
      <c r="U143" s="136"/>
      <c r="V143" s="136"/>
      <c r="W143" s="136"/>
      <c r="X143" s="136"/>
      <c r="Y143" s="136"/>
      <c r="Z143" s="136"/>
      <c r="AA143" s="136"/>
      <c r="AB143" s="136"/>
      <c r="AC143" s="136"/>
      <c r="AD143" s="136"/>
      <c r="AE143" s="136"/>
      <c r="AF143" s="133"/>
      <c r="AG143" s="133"/>
    </row>
    <row r="144" spans="1:33" x14ac:dyDescent="0.2">
      <c r="A144" s="132"/>
      <c r="B144" s="135"/>
      <c r="C144" s="133"/>
      <c r="D144" s="133"/>
      <c r="E144" s="133"/>
      <c r="F144" s="133"/>
      <c r="G144" s="133"/>
      <c r="H144" s="133"/>
      <c r="I144" s="133"/>
      <c r="J144" s="133"/>
      <c r="K144" s="134"/>
      <c r="L144" s="134"/>
      <c r="M144" s="132"/>
      <c r="N144" s="132"/>
      <c r="O144" s="132"/>
      <c r="P144" s="135"/>
      <c r="Q144" s="135"/>
      <c r="R144" s="135"/>
      <c r="S144" s="135"/>
      <c r="T144" s="136"/>
      <c r="U144" s="136"/>
      <c r="V144" s="136"/>
      <c r="W144" s="136"/>
      <c r="X144" s="136"/>
      <c r="Y144" s="136"/>
      <c r="Z144" s="136"/>
      <c r="AA144" s="136"/>
      <c r="AB144" s="136"/>
      <c r="AC144" s="136"/>
      <c r="AD144" s="136"/>
      <c r="AE144" s="136"/>
      <c r="AF144" s="133"/>
      <c r="AG144" s="133"/>
    </row>
    <row r="145" spans="1:33" x14ac:dyDescent="0.2">
      <c r="A145" s="132"/>
      <c r="B145" s="135"/>
      <c r="C145" s="133"/>
      <c r="D145" s="133"/>
      <c r="E145" s="133"/>
      <c r="F145" s="133"/>
      <c r="G145" s="133"/>
      <c r="H145" s="133"/>
      <c r="I145" s="133"/>
      <c r="J145" s="133"/>
      <c r="K145" s="134"/>
      <c r="L145" s="134"/>
      <c r="M145" s="132"/>
      <c r="N145" s="132"/>
      <c r="O145" s="132"/>
      <c r="P145" s="135"/>
      <c r="Q145" s="135"/>
      <c r="R145" s="135"/>
      <c r="S145" s="135"/>
      <c r="T145" s="136"/>
      <c r="U145" s="136"/>
      <c r="V145" s="136"/>
      <c r="W145" s="136"/>
      <c r="X145" s="136"/>
      <c r="Y145" s="136"/>
      <c r="Z145" s="136"/>
      <c r="AA145" s="136"/>
      <c r="AB145" s="136"/>
      <c r="AC145" s="136"/>
      <c r="AD145" s="136"/>
      <c r="AE145" s="136"/>
      <c r="AF145" s="133"/>
      <c r="AG145" s="133"/>
    </row>
    <row r="146" spans="1:33" x14ac:dyDescent="0.2">
      <c r="A146" s="132"/>
      <c r="B146" s="135"/>
      <c r="C146" s="133"/>
      <c r="D146" s="133"/>
      <c r="E146" s="133"/>
      <c r="F146" s="133"/>
      <c r="G146" s="133"/>
      <c r="H146" s="133"/>
      <c r="I146" s="133"/>
      <c r="J146" s="133"/>
      <c r="K146" s="134"/>
      <c r="L146" s="134"/>
      <c r="M146" s="132"/>
      <c r="N146" s="132"/>
      <c r="O146" s="132"/>
      <c r="P146" s="135"/>
      <c r="Q146" s="135"/>
      <c r="R146" s="135"/>
      <c r="S146" s="135"/>
      <c r="T146" s="136"/>
      <c r="U146" s="136"/>
      <c r="V146" s="136"/>
      <c r="W146" s="136"/>
      <c r="X146" s="136"/>
      <c r="Y146" s="136"/>
      <c r="Z146" s="136"/>
      <c r="AA146" s="136"/>
      <c r="AB146" s="136"/>
      <c r="AC146" s="136"/>
      <c r="AD146" s="136"/>
      <c r="AE146" s="136"/>
      <c r="AF146" s="133"/>
      <c r="AG146" s="133"/>
    </row>
    <row r="147" spans="1:33" x14ac:dyDescent="0.2">
      <c r="A147" s="132"/>
      <c r="B147" s="135"/>
      <c r="C147" s="133"/>
      <c r="D147" s="133"/>
      <c r="E147" s="133"/>
      <c r="F147" s="133"/>
      <c r="G147" s="133"/>
      <c r="H147" s="133"/>
      <c r="I147" s="133"/>
      <c r="J147" s="133"/>
      <c r="K147" s="134"/>
      <c r="L147" s="134"/>
      <c r="M147" s="132"/>
      <c r="N147" s="132"/>
      <c r="O147" s="132"/>
      <c r="P147" s="135"/>
      <c r="Q147" s="135"/>
      <c r="R147" s="135"/>
      <c r="S147" s="135"/>
      <c r="T147" s="136"/>
      <c r="U147" s="136"/>
      <c r="V147" s="136"/>
      <c r="W147" s="136"/>
      <c r="X147" s="136"/>
      <c r="Y147" s="136"/>
      <c r="Z147" s="136"/>
      <c r="AA147" s="136"/>
      <c r="AB147" s="136"/>
      <c r="AC147" s="136"/>
      <c r="AD147" s="136"/>
      <c r="AE147" s="136"/>
      <c r="AF147" s="133"/>
      <c r="AG147" s="133"/>
    </row>
    <row r="148" spans="1:33" x14ac:dyDescent="0.2">
      <c r="A148" s="132"/>
      <c r="B148" s="135"/>
      <c r="C148" s="133"/>
      <c r="D148" s="133"/>
      <c r="E148" s="133"/>
      <c r="F148" s="133"/>
      <c r="G148" s="133"/>
      <c r="H148" s="133"/>
      <c r="I148" s="133"/>
      <c r="J148" s="133"/>
      <c r="K148" s="134"/>
      <c r="L148" s="134"/>
      <c r="M148" s="132"/>
      <c r="N148" s="132"/>
      <c r="O148" s="132"/>
      <c r="P148" s="135"/>
      <c r="Q148" s="135"/>
      <c r="R148" s="135"/>
      <c r="S148" s="135"/>
      <c r="T148" s="136"/>
      <c r="U148" s="136"/>
      <c r="V148" s="136"/>
      <c r="W148" s="136"/>
      <c r="X148" s="136"/>
      <c r="Y148" s="136"/>
      <c r="Z148" s="136"/>
      <c r="AA148" s="136"/>
      <c r="AB148" s="136"/>
      <c r="AC148" s="136"/>
      <c r="AD148" s="136"/>
      <c r="AE148" s="136"/>
      <c r="AF148" s="133"/>
      <c r="AG148" s="133"/>
    </row>
    <row r="149" spans="1:33" x14ac:dyDescent="0.2">
      <c r="A149" s="132"/>
      <c r="B149" s="135"/>
      <c r="C149" s="133"/>
      <c r="D149" s="133"/>
      <c r="E149" s="133"/>
      <c r="F149" s="133"/>
      <c r="G149" s="133"/>
      <c r="H149" s="133"/>
      <c r="I149" s="133"/>
      <c r="J149" s="133"/>
      <c r="K149" s="134"/>
      <c r="L149" s="134"/>
      <c r="M149" s="132"/>
      <c r="N149" s="132"/>
      <c r="O149" s="132"/>
      <c r="P149" s="135"/>
      <c r="Q149" s="135"/>
      <c r="R149" s="135"/>
      <c r="S149" s="135"/>
      <c r="T149" s="136"/>
      <c r="U149" s="136"/>
      <c r="V149" s="136"/>
      <c r="W149" s="136"/>
      <c r="X149" s="136"/>
      <c r="Y149" s="136"/>
      <c r="Z149" s="136"/>
      <c r="AA149" s="136"/>
      <c r="AB149" s="136"/>
      <c r="AC149" s="136"/>
      <c r="AD149" s="136"/>
      <c r="AE149" s="136"/>
      <c r="AF149" s="133"/>
      <c r="AG149" s="133"/>
    </row>
    <row r="150" spans="1:33" x14ac:dyDescent="0.2">
      <c r="A150" s="132"/>
      <c r="B150" s="135"/>
      <c r="C150" s="133"/>
      <c r="D150" s="133"/>
      <c r="E150" s="133"/>
      <c r="F150" s="133"/>
      <c r="G150" s="133"/>
      <c r="H150" s="133"/>
      <c r="I150" s="133"/>
      <c r="J150" s="133"/>
      <c r="K150" s="134"/>
      <c r="L150" s="134"/>
      <c r="M150" s="132"/>
      <c r="N150" s="132"/>
      <c r="O150" s="132"/>
      <c r="P150" s="135"/>
      <c r="Q150" s="135"/>
      <c r="R150" s="135"/>
      <c r="S150" s="135"/>
      <c r="T150" s="136"/>
      <c r="U150" s="136"/>
      <c r="V150" s="136"/>
      <c r="W150" s="136"/>
      <c r="X150" s="136"/>
      <c r="Y150" s="136"/>
      <c r="Z150" s="136"/>
      <c r="AA150" s="136"/>
      <c r="AB150" s="136"/>
      <c r="AC150" s="136"/>
      <c r="AD150" s="136"/>
      <c r="AE150" s="136"/>
      <c r="AF150" s="133"/>
      <c r="AG150" s="133"/>
    </row>
    <row r="151" spans="1:33" x14ac:dyDescent="0.2">
      <c r="A151" s="132"/>
      <c r="B151" s="135"/>
      <c r="C151" s="133"/>
      <c r="D151" s="133"/>
      <c r="E151" s="133"/>
      <c r="F151" s="133"/>
      <c r="G151" s="133"/>
      <c r="H151" s="133"/>
      <c r="I151" s="133"/>
      <c r="J151" s="133"/>
      <c r="K151" s="134"/>
      <c r="L151" s="134"/>
      <c r="M151" s="132"/>
      <c r="N151" s="132"/>
      <c r="O151" s="132"/>
      <c r="P151" s="135"/>
      <c r="Q151" s="135"/>
      <c r="R151" s="135"/>
      <c r="S151" s="135"/>
      <c r="T151" s="136"/>
      <c r="U151" s="136"/>
      <c r="V151" s="136"/>
      <c r="W151" s="136"/>
      <c r="X151" s="136"/>
      <c r="Y151" s="136"/>
      <c r="Z151" s="136"/>
      <c r="AA151" s="136"/>
      <c r="AB151" s="136"/>
      <c r="AC151" s="136"/>
      <c r="AD151" s="136"/>
      <c r="AE151" s="136"/>
      <c r="AF151" s="133"/>
      <c r="AG151" s="133"/>
    </row>
    <row r="152" spans="1:33" x14ac:dyDescent="0.2">
      <c r="A152" s="132"/>
      <c r="B152" s="135"/>
      <c r="C152" s="133"/>
      <c r="D152" s="133"/>
      <c r="E152" s="133"/>
      <c r="F152" s="133"/>
      <c r="G152" s="133"/>
      <c r="H152" s="133"/>
      <c r="I152" s="133"/>
      <c r="J152" s="133"/>
      <c r="K152" s="134"/>
      <c r="L152" s="134"/>
      <c r="M152" s="132"/>
      <c r="N152" s="132"/>
      <c r="O152" s="132"/>
      <c r="P152" s="135"/>
      <c r="Q152" s="135"/>
      <c r="R152" s="135"/>
      <c r="S152" s="135"/>
      <c r="T152" s="136"/>
      <c r="U152" s="136"/>
      <c r="V152" s="136"/>
      <c r="W152" s="136"/>
      <c r="X152" s="136"/>
      <c r="Y152" s="136"/>
      <c r="Z152" s="136"/>
      <c r="AA152" s="136"/>
      <c r="AB152" s="136"/>
      <c r="AC152" s="136"/>
      <c r="AD152" s="136"/>
      <c r="AE152" s="136"/>
      <c r="AF152" s="133"/>
      <c r="AG152" s="133"/>
    </row>
    <row r="153" spans="1:33" x14ac:dyDescent="0.2">
      <c r="A153" s="132"/>
      <c r="B153" s="135"/>
      <c r="C153" s="133"/>
      <c r="D153" s="133"/>
      <c r="E153" s="133"/>
      <c r="F153" s="133"/>
      <c r="G153" s="133"/>
      <c r="H153" s="133"/>
      <c r="I153" s="133"/>
      <c r="J153" s="133"/>
      <c r="K153" s="134"/>
      <c r="L153" s="134"/>
      <c r="M153" s="132"/>
      <c r="N153" s="132"/>
      <c r="O153" s="132"/>
      <c r="P153" s="135"/>
      <c r="Q153" s="135"/>
      <c r="R153" s="135"/>
      <c r="S153" s="135"/>
      <c r="T153" s="136"/>
      <c r="U153" s="136"/>
      <c r="V153" s="136"/>
      <c r="W153" s="136"/>
      <c r="X153" s="136"/>
      <c r="Y153" s="136"/>
      <c r="Z153" s="136"/>
      <c r="AA153" s="136"/>
      <c r="AB153" s="136"/>
      <c r="AC153" s="136"/>
      <c r="AD153" s="136"/>
      <c r="AE153" s="136"/>
      <c r="AF153" s="133"/>
      <c r="AG153" s="133"/>
    </row>
    <row r="154" spans="1:33" x14ac:dyDescent="0.2">
      <c r="A154" s="132"/>
      <c r="B154" s="135"/>
      <c r="C154" s="133"/>
      <c r="D154" s="133"/>
      <c r="E154" s="133"/>
      <c r="F154" s="133"/>
      <c r="G154" s="133"/>
      <c r="H154" s="133"/>
      <c r="I154" s="133"/>
      <c r="J154" s="133"/>
      <c r="K154" s="134"/>
      <c r="L154" s="134"/>
      <c r="M154" s="132"/>
      <c r="N154" s="132"/>
      <c r="O154" s="132"/>
      <c r="P154" s="135"/>
      <c r="Q154" s="135"/>
      <c r="R154" s="135"/>
      <c r="S154" s="135"/>
      <c r="T154" s="136"/>
      <c r="U154" s="136"/>
      <c r="V154" s="136"/>
      <c r="W154" s="136"/>
      <c r="X154" s="136"/>
      <c r="Y154" s="136"/>
      <c r="Z154" s="136"/>
      <c r="AA154" s="136"/>
      <c r="AB154" s="136"/>
      <c r="AC154" s="136"/>
      <c r="AD154" s="136"/>
      <c r="AE154" s="136"/>
      <c r="AF154" s="133"/>
      <c r="AG154" s="133"/>
    </row>
    <row r="155" spans="1:33" x14ac:dyDescent="0.2">
      <c r="A155" s="132"/>
      <c r="B155" s="135"/>
      <c r="C155" s="133"/>
      <c r="D155" s="133"/>
      <c r="E155" s="133"/>
      <c r="F155" s="133"/>
      <c r="G155" s="133"/>
      <c r="H155" s="133"/>
      <c r="I155" s="133"/>
      <c r="J155" s="133"/>
      <c r="K155" s="134"/>
      <c r="L155" s="134"/>
      <c r="M155" s="132"/>
      <c r="N155" s="132"/>
      <c r="O155" s="132"/>
      <c r="P155" s="135"/>
      <c r="Q155" s="135"/>
      <c r="R155" s="135"/>
      <c r="S155" s="135"/>
      <c r="T155" s="136"/>
      <c r="U155" s="136"/>
      <c r="V155" s="136"/>
      <c r="W155" s="136"/>
      <c r="X155" s="136"/>
      <c r="Y155" s="136"/>
      <c r="Z155" s="136"/>
      <c r="AA155" s="136"/>
      <c r="AB155" s="136"/>
      <c r="AC155" s="136"/>
      <c r="AD155" s="136"/>
      <c r="AE155" s="136"/>
      <c r="AF155" s="133"/>
      <c r="AG155" s="133"/>
    </row>
    <row r="156" spans="1:33" x14ac:dyDescent="0.2">
      <c r="A156" s="132"/>
      <c r="B156" s="135"/>
      <c r="C156" s="133"/>
      <c r="D156" s="133"/>
      <c r="E156" s="133"/>
      <c r="F156" s="133"/>
      <c r="G156" s="133"/>
      <c r="H156" s="133"/>
      <c r="I156" s="133"/>
      <c r="J156" s="133"/>
      <c r="K156" s="134"/>
      <c r="L156" s="134"/>
      <c r="M156" s="132"/>
      <c r="N156" s="132"/>
      <c r="O156" s="132"/>
      <c r="P156" s="135"/>
      <c r="Q156" s="135"/>
      <c r="R156" s="135"/>
      <c r="S156" s="135"/>
      <c r="T156" s="136"/>
      <c r="U156" s="136"/>
      <c r="V156" s="136"/>
      <c r="W156" s="136"/>
      <c r="X156" s="136"/>
      <c r="Y156" s="136"/>
      <c r="Z156" s="136"/>
      <c r="AA156" s="136"/>
      <c r="AB156" s="136"/>
      <c r="AC156" s="136"/>
      <c r="AD156" s="136"/>
      <c r="AE156" s="136"/>
      <c r="AF156" s="133"/>
      <c r="AG156" s="133"/>
    </row>
    <row r="157" spans="1:33" x14ac:dyDescent="0.2">
      <c r="A157" s="132"/>
      <c r="B157" s="135"/>
      <c r="C157" s="133"/>
      <c r="D157" s="133"/>
      <c r="E157" s="133"/>
      <c r="F157" s="133"/>
      <c r="G157" s="133"/>
      <c r="H157" s="133"/>
      <c r="I157" s="133"/>
      <c r="J157" s="133"/>
      <c r="K157" s="134"/>
      <c r="L157" s="134"/>
      <c r="M157" s="132"/>
      <c r="N157" s="132"/>
      <c r="O157" s="132"/>
      <c r="P157" s="135"/>
      <c r="Q157" s="135"/>
      <c r="R157" s="135"/>
      <c r="S157" s="135"/>
      <c r="T157" s="136"/>
      <c r="U157" s="136"/>
      <c r="V157" s="136"/>
      <c r="W157" s="136"/>
      <c r="X157" s="136"/>
      <c r="Y157" s="136"/>
      <c r="Z157" s="136"/>
      <c r="AA157" s="136"/>
      <c r="AB157" s="136"/>
      <c r="AC157" s="136"/>
      <c r="AD157" s="136"/>
      <c r="AE157" s="136"/>
      <c r="AF157" s="133"/>
      <c r="AG157" s="133"/>
    </row>
    <row r="158" spans="1:33" x14ac:dyDescent="0.2">
      <c r="A158" s="132"/>
      <c r="B158" s="135"/>
      <c r="C158" s="133"/>
      <c r="D158" s="133"/>
      <c r="E158" s="133"/>
      <c r="F158" s="133"/>
      <c r="G158" s="133"/>
      <c r="H158" s="133"/>
      <c r="I158" s="133"/>
      <c r="J158" s="133"/>
      <c r="K158" s="134"/>
      <c r="L158" s="134"/>
      <c r="M158" s="132"/>
      <c r="N158" s="132"/>
      <c r="O158" s="132"/>
      <c r="P158" s="135"/>
      <c r="Q158" s="135"/>
      <c r="R158" s="135"/>
      <c r="S158" s="135"/>
      <c r="T158" s="136"/>
      <c r="U158" s="136"/>
      <c r="V158" s="136"/>
      <c r="W158" s="136"/>
      <c r="X158" s="136"/>
      <c r="Y158" s="136"/>
      <c r="Z158" s="136"/>
      <c r="AA158" s="136"/>
      <c r="AB158" s="136"/>
      <c r="AC158" s="136"/>
      <c r="AD158" s="136"/>
      <c r="AE158" s="136"/>
      <c r="AF158" s="133"/>
      <c r="AG158" s="133"/>
    </row>
    <row r="159" spans="1:33" x14ac:dyDescent="0.2">
      <c r="A159" s="132"/>
      <c r="B159" s="135"/>
      <c r="C159" s="133"/>
      <c r="D159" s="133"/>
      <c r="E159" s="133"/>
      <c r="F159" s="133"/>
      <c r="G159" s="133"/>
      <c r="H159" s="133"/>
      <c r="I159" s="133"/>
      <c r="J159" s="133"/>
      <c r="K159" s="134"/>
      <c r="L159" s="134"/>
      <c r="M159" s="132"/>
      <c r="N159" s="132"/>
      <c r="O159" s="132"/>
      <c r="P159" s="135"/>
      <c r="Q159" s="135"/>
      <c r="R159" s="135"/>
      <c r="S159" s="135"/>
      <c r="T159" s="136"/>
      <c r="U159" s="136"/>
      <c r="V159" s="136"/>
      <c r="W159" s="136"/>
      <c r="X159" s="136"/>
      <c r="Y159" s="136"/>
      <c r="Z159" s="136"/>
      <c r="AA159" s="136"/>
      <c r="AB159" s="136"/>
      <c r="AC159" s="136"/>
      <c r="AD159" s="136"/>
      <c r="AE159" s="136"/>
      <c r="AF159" s="133"/>
      <c r="AG159" s="133"/>
    </row>
    <row r="160" spans="1:33" x14ac:dyDescent="0.2">
      <c r="A160" s="132"/>
      <c r="B160" s="135"/>
      <c r="C160" s="133"/>
      <c r="D160" s="133"/>
      <c r="E160" s="133"/>
      <c r="F160" s="133"/>
      <c r="G160" s="133"/>
      <c r="H160" s="133"/>
      <c r="I160" s="133"/>
      <c r="J160" s="133"/>
      <c r="K160" s="134"/>
      <c r="L160" s="134"/>
      <c r="M160" s="132"/>
      <c r="N160" s="132"/>
      <c r="O160" s="132"/>
      <c r="P160" s="135"/>
      <c r="Q160" s="135"/>
      <c r="R160" s="135"/>
      <c r="S160" s="135"/>
      <c r="T160" s="136"/>
      <c r="U160" s="136"/>
      <c r="V160" s="136"/>
      <c r="W160" s="136"/>
      <c r="X160" s="136"/>
      <c r="Y160" s="136"/>
      <c r="Z160" s="136"/>
      <c r="AA160" s="136"/>
      <c r="AB160" s="136"/>
      <c r="AC160" s="136"/>
      <c r="AD160" s="136"/>
      <c r="AE160" s="136"/>
      <c r="AF160" s="133"/>
      <c r="AG160" s="133"/>
    </row>
    <row r="161" spans="1:33" x14ac:dyDescent="0.2">
      <c r="A161" s="132"/>
      <c r="B161" s="135"/>
      <c r="C161" s="133"/>
      <c r="D161" s="133"/>
      <c r="E161" s="133"/>
      <c r="F161" s="133"/>
      <c r="G161" s="133"/>
      <c r="H161" s="133"/>
      <c r="I161" s="133"/>
      <c r="J161" s="133"/>
      <c r="K161" s="134"/>
      <c r="L161" s="134"/>
      <c r="M161" s="132"/>
      <c r="N161" s="132"/>
      <c r="O161" s="132"/>
      <c r="P161" s="135"/>
      <c r="Q161" s="135"/>
      <c r="R161" s="135"/>
      <c r="S161" s="135"/>
      <c r="T161" s="136"/>
      <c r="U161" s="136"/>
      <c r="V161" s="136"/>
      <c r="W161" s="136"/>
      <c r="X161" s="136"/>
      <c r="Y161" s="136"/>
      <c r="Z161" s="136"/>
      <c r="AA161" s="136"/>
      <c r="AB161" s="136"/>
      <c r="AC161" s="136"/>
      <c r="AD161" s="136"/>
      <c r="AE161" s="136"/>
      <c r="AF161" s="133"/>
      <c r="AG161" s="133"/>
    </row>
    <row r="162" spans="1:33" x14ac:dyDescent="0.2">
      <c r="A162" s="132"/>
      <c r="B162" s="135"/>
      <c r="C162" s="133"/>
      <c r="D162" s="133"/>
      <c r="E162" s="133"/>
      <c r="F162" s="133"/>
      <c r="G162" s="133"/>
      <c r="H162" s="133"/>
      <c r="I162" s="133"/>
      <c r="J162" s="133"/>
      <c r="K162" s="134"/>
      <c r="L162" s="134"/>
      <c r="M162" s="132"/>
      <c r="N162" s="132"/>
      <c r="O162" s="132"/>
      <c r="P162" s="135"/>
      <c r="Q162" s="135"/>
      <c r="R162" s="135"/>
      <c r="S162" s="135"/>
      <c r="T162" s="136"/>
      <c r="U162" s="136"/>
      <c r="V162" s="136"/>
      <c r="W162" s="136"/>
      <c r="X162" s="136"/>
      <c r="Y162" s="136"/>
      <c r="Z162" s="136"/>
      <c r="AA162" s="136"/>
      <c r="AB162" s="136"/>
      <c r="AC162" s="136"/>
      <c r="AD162" s="136"/>
      <c r="AE162" s="136"/>
      <c r="AF162" s="133"/>
      <c r="AG162" s="133"/>
    </row>
    <row r="163" spans="1:33" x14ac:dyDescent="0.2">
      <c r="A163" s="132"/>
      <c r="B163" s="135"/>
      <c r="C163" s="133"/>
      <c r="D163" s="133"/>
      <c r="E163" s="133"/>
      <c r="F163" s="133"/>
      <c r="G163" s="133"/>
      <c r="H163" s="133"/>
      <c r="I163" s="133"/>
      <c r="J163" s="133"/>
      <c r="K163" s="134"/>
      <c r="L163" s="134"/>
      <c r="M163" s="132"/>
      <c r="N163" s="132"/>
      <c r="O163" s="132"/>
      <c r="P163" s="135"/>
      <c r="Q163" s="135"/>
      <c r="R163" s="135"/>
      <c r="S163" s="135"/>
      <c r="T163" s="136"/>
      <c r="U163" s="136"/>
      <c r="V163" s="136"/>
      <c r="W163" s="136"/>
      <c r="X163" s="136"/>
      <c r="Y163" s="136"/>
      <c r="Z163" s="136"/>
      <c r="AA163" s="136"/>
      <c r="AB163" s="136"/>
      <c r="AC163" s="136"/>
      <c r="AD163" s="136"/>
      <c r="AE163" s="136"/>
      <c r="AF163" s="133"/>
      <c r="AG163" s="133"/>
    </row>
    <row r="164" spans="1:33" x14ac:dyDescent="0.2">
      <c r="A164" s="132"/>
      <c r="B164" s="135"/>
      <c r="C164" s="133"/>
      <c r="D164" s="133"/>
      <c r="E164" s="133"/>
      <c r="F164" s="133"/>
      <c r="G164" s="133"/>
      <c r="H164" s="133"/>
      <c r="I164" s="133"/>
      <c r="J164" s="133"/>
      <c r="K164" s="134"/>
      <c r="L164" s="134"/>
      <c r="M164" s="132"/>
      <c r="N164" s="132"/>
      <c r="O164" s="132"/>
      <c r="P164" s="135"/>
      <c r="Q164" s="135"/>
      <c r="R164" s="135"/>
      <c r="S164" s="135"/>
      <c r="T164" s="136"/>
      <c r="U164" s="136"/>
      <c r="V164" s="136"/>
      <c r="W164" s="136"/>
      <c r="X164" s="136"/>
      <c r="Y164" s="136"/>
      <c r="Z164" s="136"/>
      <c r="AA164" s="136"/>
      <c r="AB164" s="136"/>
      <c r="AC164" s="136"/>
      <c r="AD164" s="136"/>
      <c r="AE164" s="136"/>
      <c r="AF164" s="133"/>
      <c r="AG164" s="133"/>
    </row>
    <row r="165" spans="1:33" x14ac:dyDescent="0.2">
      <c r="A165" s="132"/>
      <c r="B165" s="135"/>
      <c r="C165" s="133"/>
      <c r="D165" s="133"/>
      <c r="E165" s="133"/>
      <c r="F165" s="133"/>
      <c r="G165" s="133"/>
      <c r="H165" s="133"/>
      <c r="I165" s="133"/>
      <c r="J165" s="133"/>
      <c r="K165" s="134"/>
      <c r="L165" s="134"/>
      <c r="M165" s="132"/>
      <c r="N165" s="132"/>
      <c r="O165" s="132"/>
      <c r="P165" s="135"/>
      <c r="Q165" s="135"/>
      <c r="R165" s="135"/>
      <c r="S165" s="135"/>
      <c r="T165" s="136"/>
      <c r="U165" s="136"/>
      <c r="V165" s="136"/>
      <c r="W165" s="136"/>
      <c r="X165" s="136"/>
      <c r="Y165" s="136"/>
      <c r="Z165" s="136"/>
      <c r="AA165" s="136"/>
      <c r="AB165" s="136"/>
      <c r="AC165" s="136"/>
      <c r="AD165" s="136"/>
      <c r="AE165" s="136"/>
      <c r="AF165" s="133"/>
      <c r="AG165" s="133"/>
    </row>
    <row r="166" spans="1:33" x14ac:dyDescent="0.2">
      <c r="A166" s="132"/>
      <c r="B166" s="135"/>
      <c r="C166" s="133"/>
      <c r="D166" s="133"/>
      <c r="E166" s="133"/>
      <c r="F166" s="133"/>
      <c r="G166" s="133"/>
      <c r="H166" s="133"/>
      <c r="I166" s="133"/>
      <c r="J166" s="133"/>
      <c r="K166" s="134"/>
      <c r="L166" s="134"/>
      <c r="M166" s="132"/>
      <c r="N166" s="132"/>
      <c r="O166" s="132"/>
      <c r="P166" s="135"/>
      <c r="Q166" s="135"/>
      <c r="R166" s="135"/>
      <c r="S166" s="135"/>
      <c r="T166" s="136"/>
      <c r="U166" s="136"/>
      <c r="V166" s="136"/>
      <c r="W166" s="136"/>
      <c r="X166" s="136"/>
      <c r="Y166" s="136"/>
      <c r="Z166" s="136"/>
      <c r="AA166" s="136"/>
      <c r="AB166" s="136"/>
      <c r="AC166" s="136"/>
      <c r="AD166" s="136"/>
      <c r="AE166" s="136"/>
      <c r="AF166" s="133"/>
      <c r="AG166" s="133"/>
    </row>
    <row r="167" spans="1:33" x14ac:dyDescent="0.2">
      <c r="A167" s="132"/>
      <c r="B167" s="135"/>
      <c r="C167" s="133"/>
      <c r="D167" s="133"/>
      <c r="E167" s="133"/>
      <c r="F167" s="133"/>
      <c r="G167" s="133"/>
      <c r="H167" s="133"/>
      <c r="I167" s="133"/>
      <c r="J167" s="133"/>
      <c r="K167" s="134"/>
      <c r="L167" s="134"/>
      <c r="M167" s="132"/>
      <c r="N167" s="132"/>
      <c r="O167" s="132"/>
      <c r="P167" s="135"/>
      <c r="Q167" s="135"/>
      <c r="R167" s="135"/>
      <c r="S167" s="135"/>
      <c r="T167" s="136"/>
      <c r="U167" s="136"/>
      <c r="V167" s="136"/>
      <c r="W167" s="136"/>
      <c r="X167" s="136"/>
      <c r="Y167" s="136"/>
      <c r="Z167" s="136"/>
      <c r="AA167" s="136"/>
      <c r="AB167" s="136"/>
      <c r="AC167" s="136"/>
      <c r="AD167" s="136"/>
      <c r="AE167" s="136"/>
      <c r="AF167" s="133"/>
      <c r="AG167" s="133"/>
    </row>
    <row r="168" spans="1:33" x14ac:dyDescent="0.2">
      <c r="A168" s="132"/>
      <c r="B168" s="135"/>
      <c r="C168" s="133"/>
      <c r="D168" s="133"/>
      <c r="E168" s="133"/>
      <c r="F168" s="133"/>
      <c r="G168" s="133"/>
      <c r="H168" s="133"/>
      <c r="I168" s="133"/>
      <c r="J168" s="133"/>
      <c r="K168" s="134"/>
      <c r="L168" s="134"/>
      <c r="M168" s="132"/>
      <c r="N168" s="132"/>
      <c r="O168" s="132"/>
      <c r="P168" s="135"/>
      <c r="Q168" s="135"/>
      <c r="R168" s="135"/>
      <c r="S168" s="135"/>
      <c r="T168" s="136"/>
      <c r="U168" s="136"/>
      <c r="V168" s="136"/>
      <c r="W168" s="136"/>
      <c r="X168" s="136"/>
      <c r="Y168" s="136"/>
      <c r="Z168" s="136"/>
      <c r="AA168" s="136"/>
      <c r="AB168" s="136"/>
      <c r="AC168" s="136"/>
      <c r="AD168" s="136"/>
      <c r="AE168" s="136"/>
      <c r="AF168" s="133"/>
      <c r="AG168" s="133"/>
    </row>
    <row r="169" spans="1:33" x14ac:dyDescent="0.2">
      <c r="A169" s="132"/>
      <c r="B169" s="135"/>
      <c r="C169" s="133"/>
      <c r="D169" s="133"/>
      <c r="E169" s="133"/>
      <c r="F169" s="133"/>
      <c r="G169" s="133"/>
      <c r="H169" s="133"/>
      <c r="I169" s="133"/>
      <c r="J169" s="133"/>
      <c r="K169" s="134"/>
      <c r="L169" s="134"/>
      <c r="M169" s="132"/>
      <c r="N169" s="132"/>
      <c r="O169" s="132"/>
      <c r="P169" s="135"/>
      <c r="Q169" s="135"/>
      <c r="R169" s="135"/>
      <c r="S169" s="135"/>
      <c r="T169" s="136"/>
      <c r="U169" s="136"/>
      <c r="V169" s="136"/>
      <c r="W169" s="136"/>
      <c r="X169" s="136"/>
      <c r="Y169" s="136"/>
      <c r="Z169" s="136"/>
      <c r="AA169" s="136"/>
      <c r="AB169" s="136"/>
      <c r="AC169" s="136"/>
      <c r="AD169" s="136"/>
      <c r="AE169" s="136"/>
      <c r="AF169" s="133"/>
      <c r="AG169" s="133"/>
    </row>
    <row r="170" spans="1:33" x14ac:dyDescent="0.2">
      <c r="A170" s="132"/>
      <c r="B170" s="135"/>
      <c r="C170" s="133"/>
      <c r="D170" s="133"/>
      <c r="E170" s="133"/>
      <c r="F170" s="133"/>
      <c r="G170" s="133"/>
      <c r="H170" s="133"/>
      <c r="I170" s="133"/>
      <c r="J170" s="133"/>
      <c r="K170" s="134"/>
      <c r="L170" s="134"/>
      <c r="M170" s="132"/>
      <c r="N170" s="132"/>
      <c r="O170" s="132"/>
      <c r="P170" s="135"/>
      <c r="Q170" s="135"/>
      <c r="R170" s="135"/>
      <c r="S170" s="135"/>
      <c r="T170" s="136"/>
      <c r="U170" s="136"/>
      <c r="V170" s="136"/>
      <c r="W170" s="136"/>
      <c r="X170" s="136"/>
      <c r="Y170" s="136"/>
      <c r="Z170" s="136"/>
      <c r="AA170" s="136"/>
      <c r="AB170" s="136"/>
      <c r="AC170" s="136"/>
      <c r="AD170" s="136"/>
      <c r="AE170" s="136"/>
      <c r="AF170" s="133"/>
      <c r="AG170" s="133"/>
    </row>
    <row r="171" spans="1:33" x14ac:dyDescent="0.2">
      <c r="A171" s="132"/>
      <c r="B171" s="135"/>
      <c r="C171" s="133"/>
      <c r="D171" s="133"/>
      <c r="E171" s="133"/>
      <c r="F171" s="133"/>
      <c r="G171" s="133"/>
      <c r="H171" s="133"/>
      <c r="I171" s="133"/>
      <c r="J171" s="133"/>
      <c r="K171" s="134"/>
      <c r="L171" s="134"/>
      <c r="M171" s="132"/>
      <c r="N171" s="132"/>
      <c r="O171" s="132"/>
      <c r="P171" s="135"/>
      <c r="Q171" s="135"/>
      <c r="R171" s="135"/>
      <c r="S171" s="135"/>
      <c r="T171" s="136"/>
      <c r="U171" s="136"/>
      <c r="V171" s="136"/>
      <c r="W171" s="136"/>
      <c r="X171" s="136"/>
      <c r="Y171" s="136"/>
      <c r="Z171" s="136"/>
      <c r="AA171" s="136"/>
      <c r="AB171" s="136"/>
      <c r="AC171" s="136"/>
      <c r="AD171" s="136"/>
      <c r="AE171" s="136"/>
      <c r="AF171" s="133"/>
      <c r="AG171" s="133"/>
    </row>
    <row r="172" spans="1:33" x14ac:dyDescent="0.2">
      <c r="A172" s="132"/>
      <c r="B172" s="135"/>
      <c r="C172" s="133"/>
      <c r="D172" s="133"/>
      <c r="E172" s="133"/>
      <c r="F172" s="133"/>
      <c r="G172" s="133"/>
      <c r="H172" s="133"/>
      <c r="I172" s="133"/>
      <c r="J172" s="133"/>
      <c r="K172" s="134"/>
      <c r="L172" s="134"/>
      <c r="M172" s="132"/>
      <c r="N172" s="132"/>
      <c r="O172" s="132"/>
      <c r="P172" s="135"/>
      <c r="Q172" s="135"/>
      <c r="R172" s="135"/>
      <c r="S172" s="135"/>
      <c r="T172" s="136"/>
      <c r="U172" s="136"/>
      <c r="V172" s="136"/>
      <c r="W172" s="136"/>
      <c r="X172" s="136"/>
      <c r="Y172" s="136"/>
      <c r="Z172" s="136"/>
      <c r="AA172" s="136"/>
      <c r="AB172" s="136"/>
      <c r="AC172" s="136"/>
      <c r="AD172" s="136"/>
      <c r="AE172" s="136"/>
      <c r="AF172" s="133"/>
      <c r="AG172" s="133"/>
    </row>
    <row r="173" spans="1:33" x14ac:dyDescent="0.2">
      <c r="A173" s="132"/>
      <c r="B173" s="135"/>
      <c r="C173" s="133"/>
      <c r="D173" s="133"/>
      <c r="E173" s="133"/>
      <c r="F173" s="133"/>
      <c r="G173" s="133"/>
      <c r="H173" s="133"/>
      <c r="I173" s="133"/>
      <c r="J173" s="133"/>
      <c r="K173" s="134"/>
      <c r="L173" s="134"/>
      <c r="M173" s="132"/>
      <c r="N173" s="132"/>
      <c r="O173" s="132"/>
      <c r="P173" s="135"/>
      <c r="Q173" s="135"/>
      <c r="R173" s="135"/>
      <c r="S173" s="135"/>
      <c r="T173" s="136"/>
      <c r="U173" s="136"/>
      <c r="V173" s="136"/>
      <c r="W173" s="136"/>
      <c r="X173" s="136"/>
      <c r="Y173" s="136"/>
      <c r="Z173" s="136"/>
      <c r="AA173" s="136"/>
      <c r="AB173" s="136"/>
      <c r="AC173" s="136"/>
      <c r="AD173" s="136"/>
      <c r="AE173" s="136"/>
      <c r="AF173" s="133"/>
      <c r="AG173" s="133"/>
    </row>
    <row r="174" spans="1:33" x14ac:dyDescent="0.2">
      <c r="A174" s="132"/>
      <c r="B174" s="135"/>
      <c r="C174" s="133"/>
      <c r="D174" s="133"/>
      <c r="E174" s="133"/>
      <c r="F174" s="133"/>
      <c r="G174" s="133"/>
      <c r="H174" s="133"/>
      <c r="I174" s="133"/>
      <c r="J174" s="133"/>
      <c r="K174" s="134"/>
      <c r="L174" s="134"/>
      <c r="M174" s="132"/>
      <c r="N174" s="132"/>
      <c r="O174" s="132"/>
      <c r="P174" s="135"/>
      <c r="Q174" s="135"/>
      <c r="R174" s="135"/>
      <c r="S174" s="135"/>
      <c r="T174" s="136"/>
      <c r="U174" s="136"/>
      <c r="V174" s="136"/>
      <c r="W174" s="136"/>
      <c r="X174" s="136"/>
      <c r="Y174" s="136"/>
      <c r="Z174" s="136"/>
      <c r="AA174" s="136"/>
      <c r="AB174" s="136"/>
      <c r="AC174" s="136"/>
      <c r="AD174" s="136"/>
      <c r="AE174" s="136"/>
      <c r="AF174" s="133"/>
      <c r="AG174" s="133"/>
    </row>
    <row r="175" spans="1:33" x14ac:dyDescent="0.2">
      <c r="A175" s="132"/>
      <c r="B175" s="135"/>
      <c r="C175" s="133"/>
      <c r="D175" s="133"/>
      <c r="E175" s="133"/>
      <c r="F175" s="133"/>
      <c r="G175" s="133"/>
      <c r="H175" s="133"/>
      <c r="I175" s="133"/>
      <c r="J175" s="133"/>
      <c r="K175" s="134"/>
      <c r="L175" s="134"/>
      <c r="M175" s="132"/>
      <c r="N175" s="132"/>
      <c r="O175" s="132"/>
      <c r="P175" s="135"/>
      <c r="Q175" s="135"/>
      <c r="R175" s="135"/>
      <c r="S175" s="135"/>
      <c r="T175" s="136"/>
      <c r="U175" s="136"/>
      <c r="V175" s="136"/>
      <c r="W175" s="136"/>
      <c r="X175" s="136"/>
      <c r="Y175" s="136"/>
      <c r="Z175" s="136"/>
      <c r="AA175" s="136"/>
      <c r="AB175" s="136"/>
      <c r="AC175" s="136"/>
      <c r="AD175" s="136"/>
      <c r="AE175" s="136"/>
      <c r="AF175" s="133"/>
      <c r="AG175" s="133"/>
    </row>
    <row r="176" spans="1:33" x14ac:dyDescent="0.2">
      <c r="A176" s="132"/>
      <c r="B176" s="135"/>
      <c r="C176" s="133"/>
      <c r="D176" s="133"/>
      <c r="E176" s="133"/>
      <c r="F176" s="133"/>
      <c r="G176" s="133"/>
      <c r="H176" s="133"/>
      <c r="I176" s="133"/>
      <c r="J176" s="133"/>
      <c r="K176" s="134"/>
      <c r="L176" s="134"/>
      <c r="M176" s="132"/>
      <c r="N176" s="132"/>
      <c r="O176" s="132"/>
      <c r="P176" s="135"/>
      <c r="Q176" s="135"/>
      <c r="R176" s="135"/>
      <c r="S176" s="135"/>
      <c r="T176" s="136"/>
      <c r="U176" s="136"/>
      <c r="V176" s="136"/>
      <c r="W176" s="136"/>
      <c r="X176" s="136"/>
      <c r="Y176" s="136"/>
      <c r="Z176" s="136"/>
      <c r="AA176" s="136"/>
      <c r="AB176" s="136"/>
      <c r="AC176" s="136"/>
      <c r="AD176" s="136"/>
      <c r="AE176" s="136"/>
      <c r="AF176" s="133"/>
      <c r="AG176" s="133"/>
    </row>
    <row r="177" spans="1:33" x14ac:dyDescent="0.2">
      <c r="A177" s="132"/>
      <c r="B177" s="135"/>
      <c r="C177" s="133"/>
      <c r="D177" s="133"/>
      <c r="E177" s="133"/>
      <c r="F177" s="133"/>
      <c r="G177" s="133"/>
      <c r="H177" s="133"/>
      <c r="I177" s="133"/>
      <c r="J177" s="133"/>
      <c r="K177" s="134"/>
      <c r="L177" s="134"/>
      <c r="M177" s="132"/>
      <c r="N177" s="132"/>
      <c r="O177" s="132"/>
      <c r="P177" s="135"/>
      <c r="Q177" s="135"/>
      <c r="R177" s="135"/>
      <c r="S177" s="135"/>
      <c r="T177" s="136"/>
      <c r="U177" s="136"/>
      <c r="V177" s="136"/>
      <c r="W177" s="136"/>
      <c r="X177" s="136"/>
      <c r="Y177" s="136"/>
      <c r="Z177" s="136"/>
      <c r="AA177" s="136"/>
      <c r="AB177" s="136"/>
      <c r="AC177" s="136"/>
      <c r="AD177" s="136"/>
      <c r="AE177" s="136"/>
      <c r="AF177" s="133"/>
      <c r="AG177" s="133"/>
    </row>
    <row r="178" spans="1:33" x14ac:dyDescent="0.2">
      <c r="A178" s="132"/>
      <c r="B178" s="135"/>
      <c r="C178" s="133"/>
      <c r="D178" s="133"/>
      <c r="E178" s="133"/>
      <c r="F178" s="133"/>
      <c r="G178" s="133"/>
      <c r="H178" s="133"/>
      <c r="I178" s="133"/>
      <c r="J178" s="133"/>
      <c r="K178" s="134"/>
      <c r="L178" s="134"/>
      <c r="M178" s="132"/>
      <c r="N178" s="132"/>
      <c r="O178" s="132"/>
      <c r="P178" s="135"/>
      <c r="Q178" s="135"/>
      <c r="R178" s="135"/>
      <c r="S178" s="135"/>
      <c r="T178" s="136"/>
      <c r="U178" s="136"/>
      <c r="V178" s="136"/>
      <c r="W178" s="136"/>
      <c r="X178" s="136"/>
      <c r="Y178" s="136"/>
      <c r="Z178" s="136"/>
      <c r="AA178" s="136"/>
      <c r="AB178" s="136"/>
      <c r="AC178" s="136"/>
      <c r="AD178" s="136"/>
      <c r="AE178" s="136"/>
      <c r="AF178" s="133"/>
      <c r="AG178" s="133"/>
    </row>
    <row r="179" spans="1:33" x14ac:dyDescent="0.2">
      <c r="A179" s="132"/>
      <c r="B179" s="135"/>
      <c r="C179" s="133"/>
      <c r="D179" s="133"/>
      <c r="E179" s="133"/>
      <c r="F179" s="133"/>
      <c r="G179" s="133"/>
      <c r="H179" s="133"/>
      <c r="I179" s="133"/>
      <c r="J179" s="133"/>
      <c r="K179" s="134"/>
      <c r="L179" s="134"/>
      <c r="M179" s="132"/>
      <c r="N179" s="132"/>
      <c r="O179" s="132"/>
      <c r="P179" s="135"/>
      <c r="Q179" s="135"/>
      <c r="R179" s="135"/>
      <c r="S179" s="135"/>
      <c r="T179" s="136"/>
      <c r="U179" s="136"/>
      <c r="V179" s="136"/>
      <c r="W179" s="136"/>
      <c r="X179" s="136"/>
      <c r="Y179" s="136"/>
      <c r="Z179" s="136"/>
      <c r="AA179" s="136"/>
      <c r="AB179" s="136"/>
      <c r="AC179" s="136"/>
      <c r="AD179" s="136"/>
      <c r="AE179" s="136"/>
      <c r="AF179" s="133"/>
      <c r="AG179" s="133"/>
    </row>
    <row r="180" spans="1:33" x14ac:dyDescent="0.2">
      <c r="A180" s="132"/>
      <c r="B180" s="135"/>
      <c r="C180" s="133"/>
      <c r="D180" s="133"/>
      <c r="E180" s="133"/>
      <c r="F180" s="133"/>
      <c r="G180" s="133"/>
      <c r="H180" s="133"/>
      <c r="I180" s="133"/>
      <c r="J180" s="133"/>
      <c r="K180" s="134"/>
      <c r="L180" s="134"/>
      <c r="M180" s="132"/>
      <c r="N180" s="132"/>
      <c r="O180" s="132"/>
      <c r="P180" s="135"/>
      <c r="Q180" s="135"/>
      <c r="R180" s="135"/>
      <c r="S180" s="135"/>
      <c r="T180" s="136"/>
      <c r="U180" s="136"/>
      <c r="V180" s="136"/>
      <c r="W180" s="136"/>
      <c r="X180" s="136"/>
      <c r="Y180" s="136"/>
      <c r="Z180" s="136"/>
      <c r="AA180" s="136"/>
      <c r="AB180" s="136"/>
      <c r="AC180" s="136"/>
      <c r="AD180" s="136"/>
      <c r="AE180" s="136"/>
      <c r="AF180" s="133"/>
      <c r="AG180" s="133"/>
    </row>
    <row r="181" spans="1:33" x14ac:dyDescent="0.2">
      <c r="A181" s="132"/>
      <c r="B181" s="135"/>
      <c r="C181" s="133"/>
      <c r="D181" s="133"/>
      <c r="E181" s="133"/>
      <c r="F181" s="133"/>
      <c r="G181" s="133"/>
      <c r="H181" s="133"/>
      <c r="I181" s="133"/>
      <c r="J181" s="133"/>
      <c r="K181" s="134"/>
      <c r="L181" s="134"/>
      <c r="M181" s="132"/>
      <c r="N181" s="132"/>
      <c r="O181" s="132"/>
      <c r="P181" s="135"/>
      <c r="Q181" s="135"/>
      <c r="R181" s="135"/>
      <c r="S181" s="135"/>
      <c r="T181" s="136"/>
      <c r="U181" s="136"/>
      <c r="V181" s="136"/>
      <c r="W181" s="136"/>
      <c r="X181" s="136"/>
      <c r="Y181" s="136"/>
      <c r="Z181" s="136"/>
      <c r="AA181" s="136"/>
      <c r="AB181" s="136"/>
      <c r="AC181" s="136"/>
      <c r="AD181" s="136"/>
      <c r="AE181" s="136"/>
      <c r="AF181" s="133"/>
      <c r="AG181" s="133"/>
    </row>
    <row r="182" spans="1:33" x14ac:dyDescent="0.2">
      <c r="A182" s="132"/>
      <c r="B182" s="135"/>
      <c r="C182" s="133"/>
      <c r="D182" s="133"/>
      <c r="E182" s="133"/>
      <c r="F182" s="133"/>
      <c r="G182" s="133"/>
      <c r="H182" s="133"/>
      <c r="I182" s="133"/>
      <c r="J182" s="133"/>
      <c r="K182" s="134"/>
      <c r="L182" s="134"/>
      <c r="M182" s="132"/>
      <c r="N182" s="132"/>
      <c r="O182" s="132"/>
      <c r="P182" s="135"/>
      <c r="Q182" s="135"/>
      <c r="R182" s="135"/>
      <c r="S182" s="135"/>
      <c r="T182" s="136"/>
      <c r="U182" s="136"/>
      <c r="V182" s="136"/>
      <c r="W182" s="136"/>
      <c r="X182" s="136"/>
      <c r="Y182" s="136"/>
      <c r="Z182" s="136"/>
      <c r="AA182" s="136"/>
      <c r="AB182" s="136"/>
      <c r="AC182" s="136"/>
      <c r="AD182" s="136"/>
      <c r="AE182" s="136"/>
      <c r="AF182" s="133"/>
      <c r="AG182" s="133"/>
    </row>
    <row r="183" spans="1:33" x14ac:dyDescent="0.2">
      <c r="A183" s="132"/>
      <c r="B183" s="135"/>
      <c r="C183" s="133"/>
      <c r="D183" s="133"/>
      <c r="E183" s="133"/>
      <c r="F183" s="133"/>
      <c r="G183" s="133"/>
      <c r="H183" s="133"/>
      <c r="I183" s="133"/>
      <c r="J183" s="133"/>
      <c r="K183" s="134"/>
      <c r="L183" s="134"/>
      <c r="M183" s="132"/>
      <c r="N183" s="132"/>
      <c r="O183" s="132"/>
      <c r="P183" s="135"/>
      <c r="Q183" s="135"/>
      <c r="R183" s="135"/>
      <c r="S183" s="135"/>
      <c r="T183" s="136"/>
      <c r="U183" s="136"/>
      <c r="V183" s="136"/>
      <c r="W183" s="136"/>
      <c r="X183" s="136"/>
      <c r="Y183" s="136"/>
      <c r="Z183" s="136"/>
      <c r="AA183" s="136"/>
      <c r="AB183" s="136"/>
      <c r="AC183" s="136"/>
      <c r="AD183" s="136"/>
      <c r="AE183" s="136"/>
      <c r="AF183" s="133"/>
      <c r="AG183" s="133"/>
    </row>
    <row r="184" spans="1:33" x14ac:dyDescent="0.2">
      <c r="A184" s="132"/>
      <c r="B184" s="135"/>
      <c r="C184" s="133"/>
      <c r="D184" s="133"/>
      <c r="E184" s="133"/>
      <c r="F184" s="133"/>
      <c r="G184" s="133"/>
      <c r="H184" s="133"/>
      <c r="I184" s="133"/>
      <c r="J184" s="133"/>
      <c r="K184" s="134"/>
      <c r="L184" s="134"/>
      <c r="M184" s="132"/>
      <c r="N184" s="132"/>
      <c r="O184" s="132"/>
      <c r="P184" s="135"/>
      <c r="Q184" s="135"/>
      <c r="R184" s="135"/>
      <c r="S184" s="135"/>
      <c r="T184" s="136"/>
      <c r="U184" s="136"/>
      <c r="V184" s="136"/>
      <c r="W184" s="136"/>
      <c r="X184" s="136"/>
      <c r="Y184" s="136"/>
      <c r="Z184" s="136"/>
      <c r="AA184" s="136"/>
      <c r="AB184" s="136"/>
      <c r="AC184" s="136"/>
      <c r="AD184" s="136"/>
      <c r="AE184" s="136"/>
      <c r="AF184" s="133"/>
      <c r="AG184" s="133"/>
    </row>
    <row r="185" spans="1:33" x14ac:dyDescent="0.2">
      <c r="A185" s="132"/>
      <c r="B185" s="135"/>
      <c r="C185" s="133"/>
      <c r="D185" s="133"/>
      <c r="E185" s="133"/>
      <c r="F185" s="133"/>
      <c r="G185" s="133"/>
      <c r="H185" s="133"/>
      <c r="I185" s="133"/>
      <c r="J185" s="133"/>
      <c r="K185" s="134"/>
      <c r="L185" s="134"/>
      <c r="M185" s="132"/>
      <c r="N185" s="132"/>
      <c r="O185" s="132"/>
      <c r="P185" s="135"/>
      <c r="Q185" s="135"/>
      <c r="R185" s="135"/>
      <c r="S185" s="135"/>
      <c r="T185" s="136"/>
      <c r="U185" s="136"/>
      <c r="V185" s="136"/>
      <c r="W185" s="136"/>
      <c r="X185" s="136"/>
      <c r="Y185" s="136"/>
      <c r="Z185" s="136"/>
      <c r="AA185" s="136"/>
      <c r="AB185" s="136"/>
      <c r="AC185" s="136"/>
      <c r="AD185" s="136"/>
      <c r="AE185" s="136"/>
      <c r="AF185" s="133"/>
      <c r="AG185" s="133"/>
    </row>
    <row r="186" spans="1:33" x14ac:dyDescent="0.2">
      <c r="A186" s="132"/>
      <c r="B186" s="135"/>
      <c r="C186" s="133"/>
      <c r="D186" s="133"/>
      <c r="E186" s="133"/>
      <c r="F186" s="133"/>
      <c r="G186" s="133"/>
      <c r="H186" s="133"/>
      <c r="I186" s="133"/>
      <c r="J186" s="133"/>
      <c r="K186" s="134"/>
      <c r="L186" s="134"/>
      <c r="M186" s="132"/>
      <c r="N186" s="132"/>
      <c r="O186" s="132"/>
      <c r="P186" s="135"/>
      <c r="Q186" s="135"/>
      <c r="R186" s="135"/>
      <c r="S186" s="135"/>
      <c r="T186" s="136"/>
      <c r="U186" s="136"/>
      <c r="V186" s="136"/>
      <c r="W186" s="136"/>
      <c r="X186" s="136"/>
      <c r="Y186" s="136"/>
      <c r="Z186" s="136"/>
      <c r="AA186" s="136"/>
      <c r="AB186" s="136"/>
      <c r="AC186" s="136"/>
      <c r="AD186" s="136"/>
      <c r="AE186" s="136"/>
      <c r="AF186" s="133"/>
      <c r="AG186" s="133"/>
    </row>
    <row r="187" spans="1:33" x14ac:dyDescent="0.2">
      <c r="A187" s="132"/>
      <c r="B187" s="135"/>
      <c r="C187" s="133"/>
      <c r="D187" s="133"/>
      <c r="E187" s="133"/>
      <c r="F187" s="133"/>
      <c r="G187" s="133"/>
      <c r="H187" s="133"/>
      <c r="I187" s="133"/>
      <c r="J187" s="133"/>
      <c r="K187" s="134"/>
      <c r="L187" s="134"/>
      <c r="M187" s="132"/>
      <c r="N187" s="132"/>
      <c r="O187" s="132"/>
      <c r="P187" s="135"/>
      <c r="Q187" s="135"/>
      <c r="R187" s="135"/>
      <c r="S187" s="135"/>
      <c r="T187" s="136"/>
      <c r="U187" s="136"/>
      <c r="V187" s="136"/>
      <c r="W187" s="136"/>
      <c r="X187" s="136"/>
      <c r="Y187" s="136"/>
      <c r="Z187" s="136"/>
      <c r="AA187" s="136"/>
      <c r="AB187" s="136"/>
      <c r="AC187" s="136"/>
      <c r="AD187" s="136"/>
      <c r="AE187" s="136"/>
      <c r="AF187" s="133"/>
      <c r="AG187" s="133"/>
    </row>
    <row r="188" spans="1:33" x14ac:dyDescent="0.2">
      <c r="A188" s="132"/>
      <c r="B188" s="135"/>
      <c r="C188" s="133"/>
      <c r="D188" s="133"/>
      <c r="E188" s="133"/>
      <c r="F188" s="133"/>
      <c r="G188" s="133"/>
      <c r="H188" s="133"/>
      <c r="I188" s="133"/>
      <c r="J188" s="133"/>
      <c r="K188" s="134"/>
      <c r="L188" s="134"/>
      <c r="M188" s="132"/>
      <c r="N188" s="132"/>
      <c r="O188" s="132"/>
      <c r="P188" s="135"/>
      <c r="Q188" s="135"/>
      <c r="R188" s="135"/>
      <c r="S188" s="135"/>
      <c r="T188" s="136"/>
      <c r="U188" s="136"/>
      <c r="V188" s="136"/>
      <c r="W188" s="136"/>
      <c r="X188" s="136"/>
      <c r="Y188" s="136"/>
      <c r="Z188" s="136"/>
      <c r="AA188" s="136"/>
      <c r="AB188" s="136"/>
      <c r="AC188" s="136"/>
      <c r="AD188" s="136"/>
      <c r="AE188" s="136"/>
      <c r="AF188" s="133"/>
      <c r="AG188" s="133"/>
    </row>
    <row r="189" spans="1:33" x14ac:dyDescent="0.2">
      <c r="A189" s="132"/>
      <c r="B189" s="135"/>
      <c r="C189" s="133"/>
      <c r="D189" s="133"/>
      <c r="E189" s="133"/>
      <c r="F189" s="133"/>
      <c r="G189" s="133"/>
      <c r="H189" s="133"/>
      <c r="I189" s="133"/>
      <c r="J189" s="133"/>
      <c r="K189" s="134"/>
      <c r="L189" s="134"/>
      <c r="M189" s="132"/>
      <c r="N189" s="132"/>
      <c r="O189" s="132"/>
      <c r="P189" s="135"/>
      <c r="Q189" s="135"/>
      <c r="R189" s="135"/>
      <c r="S189" s="135"/>
      <c r="T189" s="136"/>
      <c r="U189" s="136"/>
      <c r="V189" s="136"/>
      <c r="W189" s="136"/>
      <c r="X189" s="136"/>
      <c r="Y189" s="136"/>
      <c r="Z189" s="136"/>
      <c r="AA189" s="136"/>
      <c r="AB189" s="136"/>
      <c r="AC189" s="136"/>
      <c r="AD189" s="136"/>
      <c r="AE189" s="136"/>
      <c r="AF189" s="133"/>
      <c r="AG189" s="133"/>
    </row>
    <row r="190" spans="1:33" x14ac:dyDescent="0.2">
      <c r="A190" s="132"/>
      <c r="B190" s="135"/>
      <c r="C190" s="133"/>
      <c r="D190" s="133"/>
      <c r="E190" s="133"/>
      <c r="F190" s="133"/>
      <c r="G190" s="133"/>
      <c r="H190" s="133"/>
      <c r="I190" s="133"/>
      <c r="J190" s="133"/>
      <c r="K190" s="134"/>
      <c r="L190" s="134"/>
      <c r="M190" s="132"/>
      <c r="N190" s="132"/>
      <c r="O190" s="132"/>
      <c r="P190" s="135"/>
      <c r="Q190" s="135"/>
      <c r="R190" s="135"/>
      <c r="S190" s="135"/>
      <c r="T190" s="136"/>
      <c r="U190" s="136"/>
      <c r="V190" s="136"/>
      <c r="W190" s="136"/>
      <c r="X190" s="136"/>
      <c r="Y190" s="136"/>
      <c r="Z190" s="136"/>
      <c r="AA190" s="136"/>
      <c r="AB190" s="136"/>
      <c r="AC190" s="136"/>
      <c r="AD190" s="136"/>
      <c r="AE190" s="136"/>
      <c r="AF190" s="133"/>
      <c r="AG190" s="133"/>
    </row>
    <row r="191" spans="1:33" x14ac:dyDescent="0.2">
      <c r="A191" s="132"/>
      <c r="B191" s="135"/>
      <c r="C191" s="133"/>
      <c r="D191" s="133"/>
      <c r="E191" s="133"/>
      <c r="F191" s="133"/>
      <c r="G191" s="133"/>
      <c r="H191" s="133"/>
      <c r="I191" s="133"/>
      <c r="J191" s="133"/>
      <c r="K191" s="134"/>
      <c r="L191" s="134"/>
      <c r="M191" s="132"/>
      <c r="N191" s="132"/>
      <c r="O191" s="132"/>
      <c r="P191" s="135"/>
      <c r="Q191" s="135"/>
      <c r="R191" s="135"/>
      <c r="S191" s="135"/>
      <c r="T191" s="136"/>
      <c r="U191" s="136"/>
      <c r="V191" s="136"/>
      <c r="W191" s="136"/>
      <c r="X191" s="136"/>
      <c r="Y191" s="136"/>
      <c r="Z191" s="136"/>
      <c r="AA191" s="136"/>
      <c r="AB191" s="136"/>
      <c r="AC191" s="136"/>
      <c r="AD191" s="136"/>
      <c r="AE191" s="136"/>
      <c r="AF191" s="133"/>
      <c r="AG191" s="133"/>
    </row>
    <row r="192" spans="1:33" x14ac:dyDescent="0.2">
      <c r="A192" s="132"/>
      <c r="B192" s="135"/>
      <c r="C192" s="133"/>
      <c r="D192" s="133"/>
      <c r="E192" s="133"/>
      <c r="F192" s="133"/>
      <c r="G192" s="133"/>
      <c r="H192" s="133"/>
      <c r="I192" s="133"/>
      <c r="J192" s="133"/>
      <c r="K192" s="134"/>
      <c r="L192" s="134"/>
      <c r="M192" s="132"/>
      <c r="N192" s="132"/>
      <c r="O192" s="132"/>
      <c r="P192" s="135"/>
      <c r="Q192" s="135"/>
      <c r="R192" s="135"/>
      <c r="S192" s="135"/>
      <c r="T192" s="136"/>
      <c r="U192" s="136"/>
      <c r="V192" s="136"/>
      <c r="W192" s="136"/>
      <c r="X192" s="136"/>
      <c r="Y192" s="136"/>
      <c r="Z192" s="136"/>
      <c r="AA192" s="136"/>
      <c r="AB192" s="136"/>
      <c r="AC192" s="136"/>
      <c r="AD192" s="136"/>
      <c r="AE192" s="136"/>
      <c r="AF192" s="133"/>
      <c r="AG192" s="133"/>
    </row>
    <row r="193" spans="1:33" x14ac:dyDescent="0.2">
      <c r="A193" s="132"/>
      <c r="B193" s="135"/>
      <c r="C193" s="133"/>
      <c r="D193" s="133"/>
      <c r="E193" s="133"/>
      <c r="F193" s="133"/>
      <c r="G193" s="133"/>
      <c r="H193" s="133"/>
      <c r="I193" s="133"/>
      <c r="J193" s="133"/>
      <c r="K193" s="134"/>
      <c r="L193" s="134"/>
      <c r="M193" s="132"/>
      <c r="N193" s="132"/>
      <c r="O193" s="132"/>
      <c r="P193" s="135"/>
      <c r="Q193" s="135"/>
      <c r="R193" s="135"/>
      <c r="S193" s="135"/>
      <c r="T193" s="136"/>
      <c r="U193" s="136"/>
      <c r="V193" s="136"/>
      <c r="W193" s="136"/>
      <c r="X193" s="136"/>
      <c r="Y193" s="136"/>
      <c r="Z193" s="136"/>
      <c r="AA193" s="136"/>
      <c r="AB193" s="136"/>
      <c r="AC193" s="136"/>
      <c r="AD193" s="136"/>
      <c r="AE193" s="136"/>
      <c r="AF193" s="133"/>
      <c r="AG193" s="133"/>
    </row>
    <row r="194" spans="1:33" x14ac:dyDescent="0.2">
      <c r="A194" s="132"/>
      <c r="B194" s="135"/>
      <c r="C194" s="133"/>
      <c r="D194" s="133"/>
      <c r="E194" s="133"/>
      <c r="F194" s="133"/>
      <c r="G194" s="133"/>
      <c r="H194" s="133"/>
      <c r="I194" s="133"/>
      <c r="J194" s="133"/>
      <c r="K194" s="134"/>
      <c r="L194" s="134"/>
      <c r="M194" s="132"/>
      <c r="N194" s="132"/>
      <c r="O194" s="132"/>
      <c r="P194" s="135"/>
      <c r="Q194" s="135"/>
      <c r="R194" s="135"/>
      <c r="S194" s="135"/>
      <c r="T194" s="136"/>
      <c r="U194" s="136"/>
      <c r="V194" s="136"/>
      <c r="W194" s="136"/>
      <c r="X194" s="136"/>
      <c r="Y194" s="136"/>
      <c r="Z194" s="136"/>
      <c r="AA194" s="136"/>
      <c r="AB194" s="136"/>
      <c r="AC194" s="136"/>
      <c r="AD194" s="136"/>
      <c r="AE194" s="136"/>
      <c r="AF194" s="133"/>
      <c r="AG194" s="133"/>
    </row>
    <row r="195" spans="1:33" x14ac:dyDescent="0.2">
      <c r="A195" s="132"/>
      <c r="B195" s="135"/>
      <c r="C195" s="133"/>
      <c r="D195" s="133"/>
      <c r="E195" s="133"/>
      <c r="F195" s="133"/>
      <c r="G195" s="133"/>
      <c r="H195" s="133"/>
      <c r="I195" s="133"/>
      <c r="J195" s="133"/>
      <c r="K195" s="134"/>
      <c r="L195" s="134"/>
      <c r="M195" s="132"/>
      <c r="N195" s="132"/>
      <c r="O195" s="132"/>
      <c r="P195" s="135"/>
      <c r="Q195" s="135"/>
      <c r="R195" s="135"/>
      <c r="S195" s="135"/>
      <c r="T195" s="136"/>
      <c r="U195" s="136"/>
      <c r="V195" s="136"/>
      <c r="W195" s="136"/>
      <c r="X195" s="136"/>
      <c r="Y195" s="136"/>
      <c r="Z195" s="136"/>
      <c r="AA195" s="136"/>
      <c r="AB195" s="136"/>
      <c r="AC195" s="136"/>
      <c r="AD195" s="136"/>
      <c r="AE195" s="136"/>
      <c r="AF195" s="133"/>
      <c r="AG195" s="133"/>
    </row>
    <row r="196" spans="1:33" x14ac:dyDescent="0.2">
      <c r="A196" s="132"/>
      <c r="B196" s="135"/>
      <c r="C196" s="133"/>
      <c r="D196" s="133"/>
      <c r="E196" s="133"/>
      <c r="F196" s="133"/>
      <c r="G196" s="133"/>
      <c r="H196" s="133"/>
      <c r="I196" s="133"/>
      <c r="J196" s="133"/>
      <c r="K196" s="134"/>
      <c r="L196" s="134"/>
      <c r="M196" s="132"/>
      <c r="N196" s="132"/>
      <c r="O196" s="132"/>
      <c r="P196" s="135"/>
      <c r="Q196" s="135"/>
      <c r="R196" s="135"/>
      <c r="S196" s="135"/>
      <c r="T196" s="136"/>
      <c r="U196" s="136"/>
      <c r="V196" s="136"/>
      <c r="W196" s="136"/>
      <c r="X196" s="136"/>
      <c r="Y196" s="136"/>
      <c r="Z196" s="136"/>
      <c r="AA196" s="136"/>
      <c r="AB196" s="136"/>
      <c r="AC196" s="136"/>
      <c r="AD196" s="136"/>
      <c r="AE196" s="136"/>
      <c r="AF196" s="133"/>
      <c r="AG196" s="133"/>
    </row>
    <row r="197" spans="1:33" x14ac:dyDescent="0.2">
      <c r="A197" s="132"/>
      <c r="B197" s="135"/>
      <c r="C197" s="133"/>
      <c r="D197" s="133"/>
      <c r="E197" s="133"/>
      <c r="F197" s="133"/>
      <c r="G197" s="133"/>
      <c r="H197" s="133"/>
      <c r="I197" s="133"/>
      <c r="J197" s="133"/>
      <c r="K197" s="134"/>
      <c r="L197" s="134"/>
      <c r="M197" s="132"/>
      <c r="N197" s="132"/>
      <c r="O197" s="132"/>
      <c r="P197" s="135"/>
      <c r="Q197" s="135"/>
      <c r="R197" s="135"/>
      <c r="S197" s="135"/>
      <c r="T197" s="136"/>
      <c r="U197" s="136"/>
      <c r="V197" s="136"/>
      <c r="W197" s="136"/>
      <c r="X197" s="136"/>
      <c r="Y197" s="136"/>
      <c r="Z197" s="136"/>
      <c r="AA197" s="136"/>
      <c r="AB197" s="136"/>
      <c r="AC197" s="136"/>
      <c r="AD197" s="136"/>
      <c r="AE197" s="136"/>
      <c r="AF197" s="133"/>
      <c r="AG197" s="133"/>
    </row>
    <row r="198" spans="1:33" x14ac:dyDescent="0.2">
      <c r="A198" s="132"/>
      <c r="B198" s="135"/>
      <c r="C198" s="133"/>
      <c r="D198" s="133"/>
      <c r="E198" s="133"/>
      <c r="F198" s="133"/>
      <c r="G198" s="133"/>
      <c r="H198" s="133"/>
      <c r="I198" s="133"/>
      <c r="J198" s="133"/>
      <c r="K198" s="134"/>
      <c r="L198" s="134"/>
      <c r="M198" s="132"/>
      <c r="N198" s="132"/>
      <c r="O198" s="132"/>
      <c r="P198" s="135"/>
      <c r="Q198" s="135"/>
      <c r="R198" s="135"/>
      <c r="S198" s="135"/>
      <c r="T198" s="136"/>
      <c r="U198" s="136"/>
      <c r="V198" s="136"/>
      <c r="W198" s="136"/>
      <c r="X198" s="136"/>
      <c r="Y198" s="136"/>
      <c r="Z198" s="136"/>
      <c r="AA198" s="136"/>
      <c r="AB198" s="136"/>
      <c r="AC198" s="136"/>
      <c r="AD198" s="136"/>
      <c r="AE198" s="136"/>
      <c r="AF198" s="133"/>
      <c r="AG198" s="133"/>
    </row>
    <row r="199" spans="1:33" x14ac:dyDescent="0.2">
      <c r="A199" s="132"/>
      <c r="B199" s="135"/>
      <c r="C199" s="133"/>
      <c r="D199" s="133"/>
      <c r="E199" s="133"/>
      <c r="F199" s="133"/>
      <c r="G199" s="133"/>
      <c r="H199" s="133"/>
      <c r="I199" s="133"/>
      <c r="J199" s="133"/>
      <c r="K199" s="134"/>
      <c r="L199" s="134"/>
      <c r="M199" s="132"/>
      <c r="N199" s="132"/>
      <c r="O199" s="132"/>
      <c r="P199" s="135"/>
      <c r="Q199" s="135"/>
      <c r="R199" s="135"/>
      <c r="S199" s="135"/>
      <c r="T199" s="136"/>
      <c r="U199" s="136"/>
      <c r="V199" s="136"/>
      <c r="W199" s="136"/>
      <c r="X199" s="136"/>
      <c r="Y199" s="136"/>
      <c r="Z199" s="136"/>
      <c r="AA199" s="136"/>
      <c r="AB199" s="136"/>
      <c r="AC199" s="136"/>
      <c r="AD199" s="136"/>
      <c r="AE199" s="136"/>
      <c r="AF199" s="133"/>
      <c r="AG199" s="133"/>
    </row>
    <row r="200" spans="1:33" x14ac:dyDescent="0.2">
      <c r="A200" s="132"/>
      <c r="B200" s="135"/>
      <c r="C200" s="133"/>
      <c r="D200" s="133"/>
      <c r="E200" s="133"/>
      <c r="F200" s="133"/>
      <c r="G200" s="133"/>
      <c r="H200" s="133"/>
      <c r="I200" s="133"/>
      <c r="J200" s="133"/>
      <c r="K200" s="134"/>
      <c r="L200" s="134"/>
      <c r="M200" s="132"/>
      <c r="N200" s="132"/>
      <c r="O200" s="132"/>
      <c r="P200" s="135"/>
      <c r="Q200" s="135"/>
      <c r="R200" s="135"/>
      <c r="S200" s="135"/>
      <c r="T200" s="136"/>
      <c r="U200" s="136"/>
      <c r="V200" s="136"/>
      <c r="W200" s="136"/>
      <c r="X200" s="136"/>
      <c r="Y200" s="136"/>
      <c r="Z200" s="136"/>
      <c r="AA200" s="136"/>
      <c r="AB200" s="136"/>
      <c r="AC200" s="136"/>
      <c r="AD200" s="136"/>
      <c r="AE200" s="136"/>
      <c r="AF200" s="133"/>
      <c r="AG200" s="133"/>
    </row>
    <row r="201" spans="1:33" x14ac:dyDescent="0.2">
      <c r="A201" s="132"/>
      <c r="B201" s="135"/>
      <c r="C201" s="133"/>
      <c r="D201" s="133"/>
      <c r="E201" s="133"/>
      <c r="F201" s="133"/>
      <c r="G201" s="133"/>
      <c r="H201" s="133"/>
      <c r="I201" s="133"/>
      <c r="J201" s="133"/>
      <c r="K201" s="134"/>
      <c r="L201" s="134"/>
      <c r="M201" s="132"/>
      <c r="N201" s="132"/>
      <c r="O201" s="132"/>
      <c r="P201" s="135"/>
      <c r="Q201" s="135"/>
      <c r="R201" s="135"/>
      <c r="S201" s="135"/>
      <c r="T201" s="136"/>
      <c r="U201" s="136"/>
      <c r="V201" s="136"/>
      <c r="W201" s="136"/>
      <c r="X201" s="136"/>
      <c r="Y201" s="136"/>
      <c r="Z201" s="136"/>
      <c r="AA201" s="136"/>
      <c r="AB201" s="136"/>
      <c r="AC201" s="136"/>
      <c r="AD201" s="136"/>
      <c r="AE201" s="136"/>
      <c r="AF201" s="133"/>
      <c r="AG201" s="133"/>
    </row>
    <row r="202" spans="1:33" x14ac:dyDescent="0.2">
      <c r="A202" s="132"/>
      <c r="B202" s="135"/>
      <c r="C202" s="133"/>
      <c r="D202" s="133"/>
      <c r="E202" s="133"/>
      <c r="F202" s="133"/>
      <c r="G202" s="133"/>
      <c r="H202" s="133"/>
      <c r="I202" s="133"/>
      <c r="J202" s="133"/>
      <c r="K202" s="134"/>
      <c r="L202" s="134"/>
      <c r="M202" s="132"/>
      <c r="N202" s="132"/>
      <c r="O202" s="132"/>
      <c r="P202" s="135"/>
      <c r="Q202" s="135"/>
      <c r="R202" s="135"/>
      <c r="S202" s="135"/>
      <c r="T202" s="136"/>
      <c r="U202" s="136"/>
      <c r="V202" s="136"/>
      <c r="W202" s="136"/>
      <c r="X202" s="136"/>
      <c r="Y202" s="136"/>
      <c r="Z202" s="136"/>
      <c r="AA202" s="136"/>
      <c r="AB202" s="136"/>
      <c r="AC202" s="136"/>
      <c r="AD202" s="136"/>
      <c r="AE202" s="136"/>
      <c r="AF202" s="133"/>
      <c r="AG202" s="133"/>
    </row>
    <row r="203" spans="1:33" x14ac:dyDescent="0.2">
      <c r="A203" s="132"/>
      <c r="B203" s="135"/>
      <c r="C203" s="133"/>
      <c r="D203" s="133"/>
      <c r="E203" s="133"/>
      <c r="F203" s="133"/>
      <c r="G203" s="133"/>
      <c r="H203" s="133"/>
      <c r="I203" s="133"/>
      <c r="J203" s="133"/>
      <c r="K203" s="134"/>
      <c r="L203" s="134"/>
      <c r="M203" s="132"/>
      <c r="N203" s="132"/>
      <c r="O203" s="132"/>
      <c r="P203" s="135"/>
      <c r="Q203" s="135"/>
      <c r="R203" s="135"/>
      <c r="S203" s="135"/>
      <c r="T203" s="136"/>
      <c r="U203" s="136"/>
      <c r="V203" s="136"/>
      <c r="W203" s="136"/>
      <c r="X203" s="136"/>
      <c r="Y203" s="136"/>
      <c r="Z203" s="136"/>
      <c r="AA203" s="136"/>
      <c r="AB203" s="136"/>
      <c r="AC203" s="136"/>
      <c r="AD203" s="136"/>
      <c r="AE203" s="136"/>
      <c r="AF203" s="133"/>
      <c r="AG203" s="133"/>
    </row>
    <row r="204" spans="1:33" x14ac:dyDescent="0.2">
      <c r="A204" s="132"/>
      <c r="B204" s="135"/>
      <c r="C204" s="133"/>
      <c r="D204" s="133"/>
      <c r="E204" s="133"/>
      <c r="F204" s="133"/>
      <c r="G204" s="133"/>
      <c r="H204" s="133"/>
      <c r="I204" s="133"/>
      <c r="J204" s="133"/>
      <c r="K204" s="134"/>
      <c r="L204" s="134"/>
      <c r="M204" s="132"/>
      <c r="N204" s="132"/>
      <c r="O204" s="132"/>
      <c r="P204" s="135"/>
      <c r="Q204" s="135"/>
      <c r="R204" s="135"/>
      <c r="S204" s="135"/>
      <c r="T204" s="136"/>
      <c r="U204" s="136"/>
      <c r="V204" s="136"/>
      <c r="W204" s="136"/>
      <c r="X204" s="136"/>
      <c r="Y204" s="136"/>
      <c r="Z204" s="136"/>
      <c r="AA204" s="136"/>
      <c r="AB204" s="136"/>
      <c r="AC204" s="136"/>
      <c r="AD204" s="136"/>
      <c r="AE204" s="136"/>
      <c r="AF204" s="133"/>
      <c r="AG204" s="133"/>
    </row>
    <row r="205" spans="1:33" x14ac:dyDescent="0.2">
      <c r="A205" s="132"/>
      <c r="B205" s="135"/>
      <c r="C205" s="133"/>
      <c r="D205" s="133"/>
      <c r="E205" s="133"/>
      <c r="F205" s="133"/>
      <c r="G205" s="133"/>
      <c r="H205" s="133"/>
      <c r="I205" s="133"/>
      <c r="J205" s="133"/>
      <c r="K205" s="134"/>
      <c r="L205" s="134"/>
      <c r="M205" s="132"/>
      <c r="N205" s="132"/>
      <c r="O205" s="132"/>
      <c r="P205" s="135"/>
      <c r="Q205" s="135"/>
      <c r="R205" s="135"/>
      <c r="S205" s="135"/>
      <c r="T205" s="136"/>
      <c r="U205" s="136"/>
      <c r="V205" s="136"/>
      <c r="W205" s="136"/>
      <c r="X205" s="136"/>
      <c r="Y205" s="136"/>
      <c r="Z205" s="136"/>
      <c r="AA205" s="136"/>
      <c r="AB205" s="136"/>
      <c r="AC205" s="136"/>
      <c r="AD205" s="136"/>
      <c r="AE205" s="136"/>
      <c r="AF205" s="133"/>
      <c r="AG205" s="133"/>
    </row>
    <row r="206" spans="1:33" x14ac:dyDescent="0.2">
      <c r="A206" s="132"/>
      <c r="B206" s="135"/>
      <c r="C206" s="133"/>
      <c r="D206" s="133"/>
      <c r="E206" s="133"/>
      <c r="F206" s="133"/>
      <c r="G206" s="133"/>
      <c r="H206" s="133"/>
      <c r="I206" s="133"/>
      <c r="J206" s="133"/>
      <c r="K206" s="134"/>
      <c r="L206" s="134"/>
      <c r="M206" s="132"/>
      <c r="N206" s="132"/>
      <c r="O206" s="132"/>
      <c r="P206" s="135"/>
      <c r="Q206" s="135"/>
      <c r="R206" s="135"/>
      <c r="S206" s="135"/>
      <c r="T206" s="136"/>
      <c r="U206" s="136"/>
      <c r="V206" s="136"/>
      <c r="W206" s="136"/>
      <c r="X206" s="136"/>
      <c r="Y206" s="136"/>
      <c r="Z206" s="136"/>
      <c r="AA206" s="136"/>
      <c r="AB206" s="136"/>
      <c r="AC206" s="136"/>
      <c r="AD206" s="136"/>
      <c r="AE206" s="136"/>
      <c r="AF206" s="133"/>
      <c r="AG206" s="133"/>
    </row>
    <row r="207" spans="1:33" x14ac:dyDescent="0.2">
      <c r="A207" s="132"/>
      <c r="B207" s="135"/>
      <c r="C207" s="133"/>
      <c r="D207" s="133"/>
      <c r="E207" s="133"/>
      <c r="F207" s="133"/>
      <c r="G207" s="133"/>
      <c r="H207" s="133"/>
      <c r="I207" s="133"/>
      <c r="J207" s="133"/>
      <c r="K207" s="134"/>
      <c r="L207" s="134"/>
      <c r="M207" s="132"/>
      <c r="N207" s="132"/>
      <c r="O207" s="132"/>
      <c r="P207" s="135"/>
      <c r="Q207" s="135"/>
      <c r="R207" s="135"/>
      <c r="S207" s="135"/>
      <c r="T207" s="136"/>
      <c r="U207" s="136"/>
      <c r="V207" s="136"/>
      <c r="W207" s="136"/>
      <c r="X207" s="136"/>
      <c r="Y207" s="136"/>
      <c r="Z207" s="136"/>
      <c r="AA207" s="136"/>
      <c r="AB207" s="136"/>
      <c r="AC207" s="136"/>
      <c r="AD207" s="136"/>
      <c r="AE207" s="136"/>
      <c r="AF207" s="133"/>
      <c r="AG207" s="133"/>
    </row>
    <row r="208" spans="1:33" x14ac:dyDescent="0.2">
      <c r="A208" s="132"/>
      <c r="B208" s="135"/>
      <c r="C208" s="133"/>
      <c r="D208" s="133"/>
      <c r="E208" s="133"/>
      <c r="F208" s="133"/>
      <c r="G208" s="133"/>
      <c r="H208" s="133"/>
      <c r="I208" s="133"/>
      <c r="J208" s="133"/>
      <c r="K208" s="134"/>
      <c r="L208" s="134"/>
      <c r="M208" s="132"/>
      <c r="N208" s="132"/>
      <c r="O208" s="132"/>
      <c r="P208" s="135"/>
      <c r="Q208" s="135"/>
      <c r="R208" s="135"/>
      <c r="S208" s="135"/>
      <c r="T208" s="136"/>
      <c r="U208" s="136"/>
      <c r="V208" s="136"/>
      <c r="W208" s="136"/>
      <c r="X208" s="136"/>
      <c r="Y208" s="136"/>
      <c r="Z208" s="136"/>
      <c r="AA208" s="136"/>
      <c r="AB208" s="136"/>
      <c r="AC208" s="136"/>
      <c r="AD208" s="136"/>
      <c r="AE208" s="136"/>
      <c r="AF208" s="133"/>
      <c r="AG208" s="133"/>
    </row>
    <row r="209" spans="1:33" x14ac:dyDescent="0.2">
      <c r="A209" s="132"/>
      <c r="B209" s="135"/>
      <c r="C209" s="133"/>
      <c r="D209" s="133"/>
      <c r="E209" s="133"/>
      <c r="F209" s="133"/>
      <c r="G209" s="133"/>
      <c r="H209" s="133"/>
      <c r="I209" s="133"/>
      <c r="J209" s="133"/>
      <c r="K209" s="134"/>
      <c r="L209" s="134"/>
      <c r="M209" s="132"/>
      <c r="N209" s="132"/>
      <c r="O209" s="132"/>
      <c r="P209" s="135"/>
      <c r="Q209" s="135"/>
      <c r="R209" s="135"/>
      <c r="S209" s="135"/>
      <c r="T209" s="136"/>
      <c r="U209" s="136"/>
      <c r="V209" s="136"/>
      <c r="W209" s="136"/>
      <c r="X209" s="136"/>
      <c r="Y209" s="136"/>
      <c r="Z209" s="136"/>
      <c r="AA209" s="136"/>
      <c r="AB209" s="136"/>
      <c r="AC209" s="136"/>
      <c r="AD209" s="136"/>
      <c r="AE209" s="136"/>
      <c r="AF209" s="133"/>
      <c r="AG209" s="133"/>
    </row>
    <row r="210" spans="1:33" x14ac:dyDescent="0.2">
      <c r="A210" s="132"/>
      <c r="B210" s="135"/>
      <c r="C210" s="133"/>
      <c r="D210" s="133"/>
      <c r="E210" s="133"/>
      <c r="F210" s="133"/>
      <c r="G210" s="133"/>
      <c r="H210" s="133"/>
      <c r="I210" s="133"/>
      <c r="J210" s="133"/>
      <c r="K210" s="134"/>
      <c r="L210" s="134"/>
      <c r="M210" s="132"/>
      <c r="N210" s="132"/>
      <c r="O210" s="132"/>
      <c r="P210" s="135"/>
      <c r="Q210" s="135"/>
      <c r="R210" s="135"/>
      <c r="S210" s="135"/>
      <c r="T210" s="136"/>
      <c r="U210" s="136"/>
      <c r="V210" s="136"/>
      <c r="W210" s="136"/>
      <c r="X210" s="136"/>
      <c r="Y210" s="136"/>
      <c r="Z210" s="136"/>
      <c r="AA210" s="136"/>
      <c r="AB210" s="136"/>
      <c r="AC210" s="136"/>
      <c r="AD210" s="136"/>
      <c r="AE210" s="136"/>
      <c r="AF210" s="133"/>
      <c r="AG210" s="133"/>
    </row>
    <row r="211" spans="1:33" x14ac:dyDescent="0.2">
      <c r="A211" s="132"/>
      <c r="B211" s="135"/>
      <c r="C211" s="133"/>
      <c r="D211" s="133"/>
      <c r="E211" s="133"/>
      <c r="F211" s="133"/>
      <c r="G211" s="133"/>
      <c r="H211" s="133"/>
      <c r="I211" s="133"/>
      <c r="J211" s="133"/>
      <c r="K211" s="134"/>
      <c r="L211" s="134"/>
      <c r="M211" s="132"/>
      <c r="N211" s="132"/>
      <c r="O211" s="132"/>
      <c r="P211" s="135"/>
      <c r="Q211" s="135"/>
      <c r="R211" s="135"/>
      <c r="S211" s="135"/>
      <c r="T211" s="136"/>
      <c r="U211" s="136"/>
      <c r="V211" s="136"/>
      <c r="W211" s="136"/>
      <c r="X211" s="136"/>
      <c r="Y211" s="136"/>
      <c r="Z211" s="136"/>
      <c r="AA211" s="136"/>
      <c r="AB211" s="136"/>
      <c r="AC211" s="136"/>
      <c r="AD211" s="136"/>
      <c r="AE211" s="136"/>
      <c r="AF211" s="133"/>
      <c r="AG211" s="133"/>
    </row>
    <row r="212" spans="1:33" x14ac:dyDescent="0.2">
      <c r="A212" s="132"/>
      <c r="B212" s="135"/>
      <c r="C212" s="133"/>
      <c r="D212" s="133"/>
      <c r="E212" s="133"/>
      <c r="F212" s="133"/>
      <c r="G212" s="133"/>
      <c r="H212" s="133"/>
      <c r="I212" s="133"/>
      <c r="J212" s="133"/>
      <c r="K212" s="134"/>
      <c r="L212" s="134"/>
      <c r="M212" s="132"/>
      <c r="N212" s="132"/>
      <c r="O212" s="132"/>
      <c r="P212" s="135"/>
      <c r="Q212" s="135"/>
      <c r="R212" s="135"/>
      <c r="S212" s="135"/>
      <c r="T212" s="136"/>
      <c r="U212" s="136"/>
      <c r="V212" s="136"/>
      <c r="W212" s="136"/>
      <c r="X212" s="136"/>
      <c r="Y212" s="136"/>
      <c r="Z212" s="136"/>
      <c r="AA212" s="136"/>
      <c r="AB212" s="136"/>
      <c r="AC212" s="136"/>
      <c r="AD212" s="136"/>
      <c r="AE212" s="136"/>
      <c r="AF212" s="133"/>
      <c r="AG212" s="133"/>
    </row>
    <row r="213" spans="1:33" x14ac:dyDescent="0.2">
      <c r="A213" s="132"/>
      <c r="B213" s="135"/>
      <c r="C213" s="133"/>
      <c r="D213" s="133"/>
      <c r="E213" s="133"/>
      <c r="F213" s="133"/>
      <c r="G213" s="133"/>
      <c r="H213" s="133"/>
      <c r="I213" s="133"/>
      <c r="J213" s="133"/>
      <c r="K213" s="134"/>
      <c r="L213" s="134"/>
      <c r="M213" s="132"/>
      <c r="N213" s="132"/>
      <c r="O213" s="132"/>
      <c r="P213" s="135"/>
      <c r="Q213" s="135"/>
      <c r="R213" s="135"/>
      <c r="S213" s="135"/>
      <c r="T213" s="136"/>
      <c r="U213" s="136"/>
      <c r="V213" s="136"/>
      <c r="W213" s="136"/>
      <c r="X213" s="136"/>
      <c r="Y213" s="136"/>
      <c r="Z213" s="136"/>
      <c r="AA213" s="136"/>
      <c r="AB213" s="136"/>
      <c r="AC213" s="136"/>
      <c r="AD213" s="136"/>
      <c r="AE213" s="136"/>
      <c r="AF213" s="133"/>
      <c r="AG213" s="133"/>
    </row>
    <row r="214" spans="1:33" x14ac:dyDescent="0.2">
      <c r="A214" s="132"/>
      <c r="B214" s="135"/>
      <c r="C214" s="133"/>
      <c r="D214" s="133"/>
      <c r="E214" s="133"/>
      <c r="F214" s="133"/>
      <c r="G214" s="133"/>
      <c r="H214" s="133"/>
      <c r="I214" s="133"/>
      <c r="J214" s="133"/>
      <c r="K214" s="134"/>
      <c r="L214" s="134"/>
      <c r="M214" s="132"/>
      <c r="N214" s="132"/>
      <c r="O214" s="132"/>
      <c r="P214" s="135"/>
      <c r="Q214" s="135"/>
      <c r="R214" s="135"/>
      <c r="S214" s="135"/>
      <c r="T214" s="136"/>
      <c r="U214" s="136"/>
      <c r="V214" s="136"/>
      <c r="W214" s="136"/>
      <c r="X214" s="136"/>
      <c r="Y214" s="136"/>
      <c r="Z214" s="136"/>
      <c r="AA214" s="136"/>
      <c r="AB214" s="136"/>
      <c r="AC214" s="136"/>
      <c r="AD214" s="136"/>
      <c r="AE214" s="136"/>
      <c r="AF214" s="133"/>
      <c r="AG214" s="133"/>
    </row>
    <row r="215" spans="1:33" x14ac:dyDescent="0.2">
      <c r="A215" s="132"/>
      <c r="B215" s="135"/>
      <c r="C215" s="133"/>
      <c r="D215" s="133"/>
      <c r="E215" s="133"/>
      <c r="F215" s="133"/>
      <c r="G215" s="133"/>
      <c r="H215" s="133"/>
      <c r="I215" s="133"/>
      <c r="J215" s="133"/>
      <c r="K215" s="134"/>
      <c r="L215" s="134"/>
      <c r="M215" s="132"/>
      <c r="N215" s="132"/>
      <c r="O215" s="132"/>
      <c r="P215" s="135"/>
      <c r="Q215" s="135"/>
      <c r="R215" s="135"/>
      <c r="S215" s="135"/>
      <c r="T215" s="136"/>
      <c r="U215" s="136"/>
      <c r="V215" s="136"/>
      <c r="W215" s="136"/>
      <c r="X215" s="136"/>
      <c r="Y215" s="136"/>
      <c r="Z215" s="136"/>
      <c r="AA215" s="136"/>
      <c r="AB215" s="136"/>
      <c r="AC215" s="136"/>
      <c r="AD215" s="136"/>
      <c r="AE215" s="136"/>
      <c r="AF215" s="133"/>
      <c r="AG215" s="133"/>
    </row>
    <row r="216" spans="1:33" x14ac:dyDescent="0.2">
      <c r="A216" s="132"/>
      <c r="B216" s="135"/>
      <c r="C216" s="133"/>
      <c r="D216" s="133"/>
      <c r="E216" s="133"/>
      <c r="F216" s="133"/>
      <c r="G216" s="133"/>
      <c r="H216" s="133"/>
      <c r="I216" s="133"/>
      <c r="J216" s="133"/>
      <c r="K216" s="134"/>
      <c r="L216" s="134"/>
      <c r="M216" s="132"/>
      <c r="N216" s="132"/>
      <c r="O216" s="132"/>
      <c r="P216" s="135"/>
      <c r="Q216" s="135"/>
      <c r="R216" s="135"/>
      <c r="S216" s="135"/>
      <c r="T216" s="136"/>
      <c r="U216" s="136"/>
      <c r="V216" s="136"/>
      <c r="W216" s="136"/>
      <c r="X216" s="136"/>
      <c r="Y216" s="136"/>
      <c r="Z216" s="136"/>
      <c r="AA216" s="136"/>
      <c r="AB216" s="136"/>
      <c r="AC216" s="136"/>
      <c r="AD216" s="136"/>
      <c r="AE216" s="136"/>
      <c r="AF216" s="133"/>
      <c r="AG216" s="133"/>
    </row>
    <row r="217" spans="1:33" x14ac:dyDescent="0.2">
      <c r="A217" s="132"/>
      <c r="B217" s="135"/>
      <c r="C217" s="133"/>
      <c r="D217" s="133"/>
      <c r="E217" s="133"/>
      <c r="F217" s="133"/>
      <c r="G217" s="133"/>
      <c r="H217" s="133"/>
      <c r="I217" s="133"/>
      <c r="J217" s="133"/>
      <c r="K217" s="134"/>
      <c r="L217" s="134"/>
      <c r="M217" s="132"/>
      <c r="N217" s="132"/>
      <c r="O217" s="132"/>
      <c r="P217" s="135"/>
      <c r="Q217" s="135"/>
      <c r="R217" s="135"/>
      <c r="S217" s="135"/>
      <c r="T217" s="136"/>
      <c r="U217" s="136"/>
      <c r="V217" s="136"/>
      <c r="W217" s="136"/>
      <c r="X217" s="136"/>
      <c r="Y217" s="136"/>
      <c r="Z217" s="136"/>
      <c r="AA217" s="136"/>
      <c r="AB217" s="136"/>
      <c r="AC217" s="136"/>
      <c r="AD217" s="136"/>
      <c r="AE217" s="136"/>
      <c r="AF217" s="133"/>
      <c r="AG217" s="133"/>
    </row>
    <row r="218" spans="1:33" x14ac:dyDescent="0.2">
      <c r="A218" s="132"/>
      <c r="B218" s="135"/>
      <c r="C218" s="133"/>
      <c r="D218" s="133"/>
      <c r="E218" s="133"/>
      <c r="F218" s="133"/>
      <c r="G218" s="133"/>
      <c r="H218" s="133"/>
      <c r="I218" s="133"/>
      <c r="J218" s="133"/>
      <c r="K218" s="134"/>
      <c r="L218" s="134"/>
      <c r="M218" s="132"/>
      <c r="N218" s="132"/>
      <c r="O218" s="132"/>
      <c r="P218" s="135"/>
      <c r="Q218" s="135"/>
      <c r="R218" s="135"/>
      <c r="S218" s="135"/>
      <c r="T218" s="136"/>
      <c r="U218" s="136"/>
      <c r="V218" s="136"/>
      <c r="W218" s="136"/>
      <c r="X218" s="136"/>
      <c r="Y218" s="136"/>
      <c r="Z218" s="136"/>
      <c r="AA218" s="136"/>
      <c r="AB218" s="136"/>
      <c r="AC218" s="136"/>
      <c r="AD218" s="136"/>
      <c r="AE218" s="136"/>
      <c r="AF218" s="133"/>
      <c r="AG218" s="133"/>
    </row>
    <row r="219" spans="1:33" x14ac:dyDescent="0.2">
      <c r="A219" s="132"/>
      <c r="B219" s="135"/>
      <c r="C219" s="133"/>
      <c r="D219" s="133"/>
      <c r="E219" s="133"/>
      <c r="F219" s="133"/>
      <c r="G219" s="133"/>
      <c r="H219" s="133"/>
      <c r="I219" s="133"/>
      <c r="J219" s="133"/>
      <c r="K219" s="134"/>
      <c r="L219" s="134"/>
      <c r="M219" s="132"/>
      <c r="N219" s="132"/>
      <c r="O219" s="132"/>
      <c r="P219" s="135"/>
      <c r="Q219" s="135"/>
      <c r="R219" s="135"/>
      <c r="S219" s="135"/>
      <c r="T219" s="136"/>
      <c r="U219" s="136"/>
      <c r="V219" s="136"/>
      <c r="W219" s="136"/>
      <c r="X219" s="136"/>
      <c r="Y219" s="136"/>
      <c r="Z219" s="136"/>
      <c r="AA219" s="136"/>
      <c r="AB219" s="136"/>
      <c r="AC219" s="136"/>
      <c r="AD219" s="136"/>
      <c r="AE219" s="136"/>
      <c r="AF219" s="133"/>
      <c r="AG219" s="133"/>
    </row>
    <row r="220" spans="1:33" x14ac:dyDescent="0.2">
      <c r="A220" s="132"/>
      <c r="B220" s="135"/>
      <c r="C220" s="133"/>
      <c r="D220" s="133"/>
      <c r="E220" s="133"/>
      <c r="F220" s="133"/>
      <c r="G220" s="133"/>
      <c r="H220" s="133"/>
      <c r="I220" s="133"/>
      <c r="J220" s="133"/>
      <c r="K220" s="134"/>
      <c r="L220" s="134"/>
      <c r="M220" s="132"/>
      <c r="N220" s="132"/>
      <c r="O220" s="132"/>
      <c r="P220" s="135"/>
      <c r="Q220" s="135"/>
      <c r="R220" s="135"/>
      <c r="S220" s="135"/>
      <c r="T220" s="136"/>
      <c r="U220" s="136"/>
      <c r="V220" s="136"/>
      <c r="W220" s="136"/>
      <c r="X220" s="136"/>
      <c r="Y220" s="136"/>
      <c r="Z220" s="136"/>
      <c r="AA220" s="136"/>
      <c r="AB220" s="136"/>
      <c r="AC220" s="136"/>
      <c r="AD220" s="136"/>
      <c r="AE220" s="136"/>
      <c r="AF220" s="133"/>
      <c r="AG220" s="133"/>
    </row>
    <row r="221" spans="1:33" x14ac:dyDescent="0.2">
      <c r="A221" s="132"/>
      <c r="B221" s="135"/>
      <c r="C221" s="133"/>
      <c r="D221" s="133"/>
      <c r="E221" s="133"/>
      <c r="F221" s="133"/>
      <c r="G221" s="133"/>
      <c r="H221" s="133"/>
      <c r="I221" s="133"/>
      <c r="J221" s="133"/>
      <c r="K221" s="134"/>
      <c r="L221" s="134"/>
      <c r="M221" s="132"/>
      <c r="N221" s="132"/>
      <c r="O221" s="132"/>
      <c r="P221" s="135"/>
      <c r="Q221" s="135"/>
      <c r="R221" s="135"/>
      <c r="S221" s="135"/>
      <c r="T221" s="136"/>
      <c r="U221" s="136"/>
      <c r="V221" s="136"/>
      <c r="W221" s="136"/>
      <c r="X221" s="136"/>
      <c r="Y221" s="136"/>
      <c r="Z221" s="136"/>
      <c r="AA221" s="136"/>
      <c r="AB221" s="136"/>
      <c r="AC221" s="136"/>
      <c r="AD221" s="136"/>
      <c r="AE221" s="136"/>
      <c r="AF221" s="133"/>
      <c r="AG221" s="133"/>
    </row>
    <row r="222" spans="1:33" x14ac:dyDescent="0.2">
      <c r="A222" s="132"/>
      <c r="B222" s="135"/>
      <c r="C222" s="133"/>
      <c r="D222" s="133"/>
      <c r="E222" s="133"/>
      <c r="F222" s="133"/>
      <c r="G222" s="133"/>
      <c r="H222" s="133"/>
      <c r="I222" s="133"/>
      <c r="J222" s="133"/>
      <c r="K222" s="134"/>
      <c r="L222" s="134"/>
      <c r="M222" s="132"/>
      <c r="N222" s="132"/>
      <c r="O222" s="132"/>
      <c r="P222" s="135"/>
      <c r="Q222" s="135"/>
      <c r="R222" s="135"/>
      <c r="S222" s="135"/>
      <c r="T222" s="136"/>
      <c r="U222" s="136"/>
      <c r="V222" s="136"/>
      <c r="W222" s="136"/>
      <c r="X222" s="136"/>
      <c r="Y222" s="136"/>
      <c r="Z222" s="136"/>
      <c r="AA222" s="136"/>
      <c r="AB222" s="136"/>
      <c r="AC222" s="136"/>
      <c r="AD222" s="136"/>
      <c r="AE222" s="136"/>
      <c r="AF222" s="133"/>
      <c r="AG222" s="133"/>
    </row>
    <row r="223" spans="1:33" x14ac:dyDescent="0.2">
      <c r="A223" s="132"/>
      <c r="B223" s="135"/>
      <c r="C223" s="133"/>
      <c r="D223" s="133"/>
      <c r="E223" s="133"/>
      <c r="F223" s="133"/>
      <c r="G223" s="133"/>
      <c r="H223" s="133"/>
      <c r="I223" s="133"/>
      <c r="J223" s="133"/>
      <c r="K223" s="134"/>
      <c r="L223" s="134"/>
      <c r="M223" s="132"/>
      <c r="N223" s="132"/>
      <c r="O223" s="132"/>
      <c r="P223" s="135"/>
      <c r="Q223" s="135"/>
      <c r="R223" s="135"/>
      <c r="S223" s="135"/>
      <c r="T223" s="136"/>
      <c r="U223" s="136"/>
      <c r="V223" s="136"/>
      <c r="W223" s="136"/>
      <c r="X223" s="136"/>
      <c r="Y223" s="136"/>
      <c r="Z223" s="136"/>
      <c r="AA223" s="136"/>
      <c r="AB223" s="136"/>
      <c r="AC223" s="136"/>
      <c r="AD223" s="136"/>
      <c r="AE223" s="136"/>
      <c r="AF223" s="133"/>
      <c r="AG223" s="133"/>
    </row>
    <row r="224" spans="1:33" x14ac:dyDescent="0.2">
      <c r="A224" s="132"/>
      <c r="B224" s="135"/>
      <c r="C224" s="133"/>
      <c r="D224" s="133"/>
      <c r="E224" s="133"/>
      <c r="F224" s="133"/>
      <c r="G224" s="133"/>
      <c r="H224" s="133"/>
      <c r="I224" s="133"/>
      <c r="J224" s="133"/>
      <c r="K224" s="134"/>
      <c r="L224" s="134"/>
      <c r="M224" s="132"/>
      <c r="N224" s="132"/>
      <c r="O224" s="132"/>
      <c r="P224" s="135"/>
      <c r="Q224" s="135"/>
      <c r="R224" s="135"/>
      <c r="S224" s="135"/>
      <c r="T224" s="136"/>
      <c r="U224" s="136"/>
      <c r="V224" s="136"/>
      <c r="W224" s="136"/>
      <c r="X224" s="136"/>
      <c r="Y224" s="136"/>
      <c r="Z224" s="136"/>
      <c r="AA224" s="136"/>
      <c r="AB224" s="136"/>
      <c r="AC224" s="136"/>
      <c r="AD224" s="136"/>
      <c r="AE224" s="136"/>
      <c r="AF224" s="133"/>
      <c r="AG224" s="133"/>
    </row>
    <row r="225" spans="1:33" x14ac:dyDescent="0.2">
      <c r="A225" s="132"/>
      <c r="B225" s="135"/>
      <c r="C225" s="133"/>
      <c r="D225" s="133"/>
      <c r="E225" s="133"/>
      <c r="F225" s="133"/>
      <c r="G225" s="133"/>
      <c r="H225" s="133"/>
      <c r="I225" s="133"/>
      <c r="J225" s="133"/>
      <c r="K225" s="134"/>
      <c r="L225" s="134"/>
      <c r="M225" s="132"/>
      <c r="N225" s="132"/>
      <c r="O225" s="132"/>
      <c r="P225" s="135"/>
      <c r="Q225" s="135"/>
      <c r="R225" s="135"/>
      <c r="S225" s="135"/>
      <c r="T225" s="136"/>
      <c r="U225" s="136"/>
      <c r="V225" s="136"/>
      <c r="W225" s="136"/>
      <c r="X225" s="136"/>
      <c r="Y225" s="136"/>
      <c r="Z225" s="136"/>
      <c r="AA225" s="136"/>
      <c r="AB225" s="136"/>
      <c r="AC225" s="136"/>
      <c r="AD225" s="136"/>
      <c r="AE225" s="136"/>
      <c r="AF225" s="133"/>
      <c r="AG225" s="133"/>
    </row>
    <row r="226" spans="1:33" x14ac:dyDescent="0.2">
      <c r="A226" s="132"/>
      <c r="B226" s="135"/>
      <c r="C226" s="133"/>
      <c r="D226" s="133"/>
      <c r="E226" s="133"/>
      <c r="F226" s="133"/>
      <c r="G226" s="133"/>
      <c r="H226" s="133"/>
      <c r="I226" s="133"/>
      <c r="J226" s="133"/>
      <c r="K226" s="134"/>
      <c r="L226" s="134"/>
      <c r="M226" s="132"/>
      <c r="N226" s="132"/>
      <c r="O226" s="132"/>
      <c r="P226" s="135"/>
      <c r="Q226" s="135"/>
      <c r="R226" s="135"/>
      <c r="S226" s="135"/>
      <c r="T226" s="136"/>
      <c r="U226" s="136"/>
      <c r="V226" s="136"/>
      <c r="W226" s="136"/>
      <c r="X226" s="136"/>
      <c r="Y226" s="136"/>
      <c r="Z226" s="136"/>
      <c r="AA226" s="136"/>
      <c r="AB226" s="136"/>
      <c r="AC226" s="136"/>
      <c r="AD226" s="136"/>
      <c r="AE226" s="136"/>
      <c r="AF226" s="133"/>
      <c r="AG226" s="133"/>
    </row>
    <row r="227" spans="1:33" x14ac:dyDescent="0.2">
      <c r="A227" s="132"/>
      <c r="B227" s="135"/>
      <c r="C227" s="133"/>
      <c r="D227" s="133"/>
      <c r="E227" s="133"/>
      <c r="F227" s="133"/>
      <c r="G227" s="133"/>
      <c r="H227" s="133"/>
      <c r="I227" s="133"/>
      <c r="J227" s="133"/>
      <c r="K227" s="134"/>
      <c r="L227" s="134"/>
      <c r="M227" s="132"/>
      <c r="N227" s="132"/>
      <c r="O227" s="132"/>
      <c r="P227" s="135"/>
      <c r="Q227" s="135"/>
      <c r="R227" s="135"/>
      <c r="S227" s="135"/>
      <c r="T227" s="136"/>
      <c r="U227" s="136"/>
      <c r="V227" s="136"/>
      <c r="W227" s="136"/>
      <c r="X227" s="136"/>
      <c r="Y227" s="136"/>
      <c r="Z227" s="136"/>
      <c r="AA227" s="136"/>
      <c r="AB227" s="136"/>
      <c r="AC227" s="136"/>
      <c r="AD227" s="136"/>
      <c r="AE227" s="136"/>
      <c r="AF227" s="133"/>
      <c r="AG227" s="133"/>
    </row>
    <row r="228" spans="1:33" x14ac:dyDescent="0.2">
      <c r="A228" s="132"/>
      <c r="B228" s="135"/>
      <c r="C228" s="133"/>
      <c r="D228" s="133"/>
      <c r="E228" s="133"/>
      <c r="F228" s="133"/>
      <c r="G228" s="133"/>
      <c r="H228" s="133"/>
      <c r="I228" s="133"/>
      <c r="J228" s="133"/>
      <c r="K228" s="134"/>
      <c r="L228" s="134"/>
      <c r="M228" s="132"/>
      <c r="N228" s="132"/>
      <c r="O228" s="132"/>
      <c r="P228" s="135"/>
      <c r="Q228" s="135"/>
      <c r="R228" s="135"/>
      <c r="S228" s="135"/>
      <c r="T228" s="136"/>
      <c r="U228" s="136"/>
      <c r="V228" s="136"/>
      <c r="W228" s="136"/>
      <c r="X228" s="136"/>
      <c r="Y228" s="136"/>
      <c r="Z228" s="136"/>
      <c r="AA228" s="136"/>
      <c r="AB228" s="136"/>
      <c r="AC228" s="136"/>
      <c r="AD228" s="136"/>
      <c r="AE228" s="136"/>
      <c r="AF228" s="133"/>
      <c r="AG228" s="133"/>
    </row>
    <row r="229" spans="1:33" x14ac:dyDescent="0.2">
      <c r="A229" s="132"/>
      <c r="B229" s="135"/>
      <c r="C229" s="133"/>
      <c r="D229" s="133"/>
      <c r="E229" s="133"/>
      <c r="F229" s="133"/>
      <c r="G229" s="133"/>
      <c r="H229" s="133"/>
      <c r="I229" s="133"/>
      <c r="J229" s="133"/>
      <c r="K229" s="134"/>
      <c r="L229" s="134"/>
      <c r="M229" s="132"/>
      <c r="N229" s="132"/>
      <c r="O229" s="132"/>
      <c r="P229" s="135"/>
      <c r="Q229" s="135"/>
      <c r="R229" s="135"/>
      <c r="S229" s="135"/>
      <c r="T229" s="136"/>
      <c r="U229" s="136"/>
      <c r="V229" s="136"/>
      <c r="W229" s="136"/>
      <c r="X229" s="136"/>
      <c r="Y229" s="136"/>
      <c r="Z229" s="136"/>
      <c r="AA229" s="136"/>
      <c r="AB229" s="136"/>
      <c r="AC229" s="136"/>
      <c r="AD229" s="136"/>
      <c r="AE229" s="136"/>
      <c r="AF229" s="133"/>
      <c r="AG229" s="133"/>
    </row>
    <row r="230" spans="1:33" x14ac:dyDescent="0.2">
      <c r="A230" s="132"/>
      <c r="B230" s="135"/>
      <c r="C230" s="133"/>
      <c r="D230" s="133"/>
      <c r="E230" s="133"/>
      <c r="F230" s="133"/>
      <c r="G230" s="133"/>
      <c r="H230" s="133"/>
      <c r="I230" s="133"/>
      <c r="J230" s="133"/>
      <c r="K230" s="134"/>
      <c r="L230" s="134"/>
      <c r="M230" s="132"/>
      <c r="N230" s="132"/>
      <c r="O230" s="132"/>
      <c r="P230" s="135"/>
      <c r="Q230" s="135"/>
      <c r="R230" s="135"/>
      <c r="S230" s="135"/>
      <c r="T230" s="136"/>
      <c r="U230" s="136"/>
      <c r="V230" s="136"/>
      <c r="W230" s="136"/>
      <c r="X230" s="136"/>
      <c r="Y230" s="136"/>
      <c r="Z230" s="136"/>
      <c r="AA230" s="136"/>
      <c r="AB230" s="136"/>
      <c r="AC230" s="136"/>
      <c r="AD230" s="136"/>
      <c r="AE230" s="136"/>
      <c r="AF230" s="133"/>
      <c r="AG230" s="133"/>
    </row>
    <row r="231" spans="1:33" x14ac:dyDescent="0.2">
      <c r="A231" s="132"/>
      <c r="B231" s="135"/>
      <c r="C231" s="133"/>
      <c r="D231" s="133"/>
      <c r="E231" s="133"/>
      <c r="F231" s="133"/>
      <c r="G231" s="133"/>
      <c r="H231" s="133"/>
      <c r="I231" s="133"/>
      <c r="J231" s="133"/>
      <c r="K231" s="134"/>
      <c r="L231" s="134"/>
      <c r="M231" s="132"/>
      <c r="N231" s="132"/>
      <c r="O231" s="132"/>
      <c r="P231" s="135"/>
      <c r="Q231" s="135"/>
      <c r="R231" s="135"/>
      <c r="S231" s="135"/>
      <c r="T231" s="136"/>
      <c r="U231" s="136"/>
      <c r="V231" s="136"/>
      <c r="W231" s="136"/>
      <c r="X231" s="136"/>
      <c r="Y231" s="136"/>
      <c r="Z231" s="136"/>
      <c r="AA231" s="136"/>
      <c r="AB231" s="136"/>
      <c r="AC231" s="136"/>
      <c r="AD231" s="136"/>
      <c r="AE231" s="136"/>
      <c r="AF231" s="133"/>
      <c r="AG231" s="133"/>
    </row>
    <row r="232" spans="1:33" x14ac:dyDescent="0.2">
      <c r="A232" s="132"/>
      <c r="B232" s="135"/>
      <c r="C232" s="133"/>
      <c r="D232" s="133"/>
      <c r="E232" s="133"/>
      <c r="F232" s="133"/>
      <c r="G232" s="133"/>
      <c r="H232" s="133"/>
      <c r="I232" s="133"/>
      <c r="J232" s="133"/>
      <c r="K232" s="134"/>
      <c r="L232" s="134"/>
      <c r="M232" s="132"/>
      <c r="N232" s="132"/>
      <c r="O232" s="132"/>
      <c r="P232" s="135"/>
      <c r="Q232" s="135"/>
      <c r="R232" s="135"/>
      <c r="S232" s="135"/>
      <c r="T232" s="136"/>
      <c r="U232" s="136"/>
      <c r="V232" s="136"/>
      <c r="W232" s="136"/>
      <c r="X232" s="136"/>
      <c r="Y232" s="136"/>
      <c r="Z232" s="136"/>
      <c r="AA232" s="136"/>
      <c r="AB232" s="136"/>
      <c r="AC232" s="136"/>
      <c r="AD232" s="136"/>
      <c r="AE232" s="136"/>
      <c r="AF232" s="133"/>
      <c r="AG232" s="133"/>
    </row>
    <row r="233" spans="1:33" x14ac:dyDescent="0.2">
      <c r="A233" s="132"/>
      <c r="B233" s="135"/>
      <c r="C233" s="133"/>
      <c r="D233" s="133"/>
      <c r="E233" s="133"/>
      <c r="F233" s="133"/>
      <c r="G233" s="133"/>
      <c r="H233" s="133"/>
      <c r="I233" s="133"/>
      <c r="J233" s="133"/>
      <c r="K233" s="134"/>
      <c r="L233" s="134"/>
      <c r="M233" s="132"/>
      <c r="N233" s="132"/>
      <c r="O233" s="132"/>
      <c r="P233" s="135"/>
      <c r="Q233" s="135"/>
      <c r="R233" s="135"/>
      <c r="S233" s="135"/>
      <c r="T233" s="136"/>
      <c r="U233" s="136"/>
      <c r="V233" s="136"/>
      <c r="W233" s="136"/>
      <c r="X233" s="136"/>
      <c r="Y233" s="136"/>
      <c r="Z233" s="136"/>
      <c r="AA233" s="136"/>
      <c r="AB233" s="136"/>
      <c r="AC233" s="136"/>
      <c r="AD233" s="136"/>
      <c r="AE233" s="136"/>
      <c r="AF233" s="133"/>
      <c r="AG233" s="133"/>
    </row>
    <row r="234" spans="1:33" x14ac:dyDescent="0.2">
      <c r="A234" s="132"/>
      <c r="B234" s="135"/>
      <c r="C234" s="133"/>
      <c r="D234" s="133"/>
      <c r="E234" s="133"/>
      <c r="F234" s="133"/>
      <c r="G234" s="133"/>
      <c r="H234" s="133"/>
      <c r="I234" s="133"/>
      <c r="J234" s="133"/>
      <c r="K234" s="134"/>
      <c r="L234" s="134"/>
      <c r="M234" s="132"/>
      <c r="N234" s="132"/>
      <c r="O234" s="132"/>
      <c r="P234" s="135"/>
      <c r="Q234" s="135"/>
      <c r="R234" s="135"/>
      <c r="S234" s="135"/>
      <c r="T234" s="136"/>
      <c r="U234" s="136"/>
      <c r="V234" s="136"/>
      <c r="W234" s="136"/>
      <c r="X234" s="136"/>
      <c r="Y234" s="136"/>
      <c r="Z234" s="136"/>
      <c r="AA234" s="136"/>
      <c r="AB234" s="136"/>
      <c r="AC234" s="136"/>
      <c r="AD234" s="136"/>
      <c r="AE234" s="136"/>
      <c r="AF234" s="133"/>
      <c r="AG234" s="133"/>
    </row>
    <row r="235" spans="1:33" x14ac:dyDescent="0.2">
      <c r="A235" s="132"/>
      <c r="B235" s="135"/>
      <c r="C235" s="133"/>
      <c r="D235" s="133"/>
      <c r="E235" s="133"/>
      <c r="F235" s="133"/>
      <c r="G235" s="133"/>
      <c r="H235" s="133"/>
      <c r="I235" s="133"/>
      <c r="J235" s="133"/>
      <c r="K235" s="134"/>
      <c r="L235" s="134"/>
      <c r="M235" s="132"/>
      <c r="N235" s="132"/>
      <c r="O235" s="132"/>
      <c r="P235" s="135"/>
      <c r="Q235" s="135"/>
      <c r="R235" s="135"/>
      <c r="S235" s="135"/>
      <c r="T235" s="136"/>
      <c r="U235" s="136"/>
      <c r="V235" s="136"/>
      <c r="W235" s="136"/>
      <c r="X235" s="136"/>
      <c r="Y235" s="136"/>
      <c r="Z235" s="136"/>
      <c r="AA235" s="136"/>
      <c r="AB235" s="136"/>
      <c r="AC235" s="136"/>
      <c r="AD235" s="136"/>
      <c r="AE235" s="136"/>
      <c r="AF235" s="133"/>
      <c r="AG235" s="133"/>
    </row>
    <row r="236" spans="1:33" x14ac:dyDescent="0.2">
      <c r="A236" s="132"/>
      <c r="B236" s="135"/>
      <c r="C236" s="133"/>
      <c r="D236" s="133"/>
      <c r="E236" s="133"/>
      <c r="F236" s="133"/>
      <c r="G236" s="133"/>
      <c r="H236" s="133"/>
      <c r="I236" s="133"/>
      <c r="J236" s="133"/>
      <c r="K236" s="134"/>
      <c r="L236" s="134"/>
      <c r="M236" s="132"/>
      <c r="N236" s="132"/>
      <c r="O236" s="132"/>
      <c r="P236" s="135"/>
      <c r="Q236" s="135"/>
      <c r="R236" s="135"/>
      <c r="S236" s="135"/>
      <c r="T236" s="136"/>
      <c r="U236" s="136"/>
      <c r="V236" s="136"/>
      <c r="W236" s="136"/>
      <c r="X236" s="136"/>
      <c r="Y236" s="136"/>
      <c r="Z236" s="136"/>
      <c r="AA236" s="136"/>
      <c r="AB236" s="136"/>
      <c r="AC236" s="136"/>
      <c r="AD236" s="136"/>
      <c r="AE236" s="136"/>
      <c r="AF236" s="133"/>
      <c r="AG236" s="133"/>
    </row>
    <row r="237" spans="1:33" x14ac:dyDescent="0.2">
      <c r="A237" s="132"/>
      <c r="B237" s="135"/>
      <c r="C237" s="133"/>
      <c r="D237" s="133"/>
      <c r="E237" s="133"/>
      <c r="F237" s="133"/>
      <c r="G237" s="133"/>
      <c r="H237" s="133"/>
      <c r="I237" s="133"/>
      <c r="J237" s="133"/>
      <c r="K237" s="134"/>
      <c r="L237" s="134"/>
      <c r="M237" s="132"/>
      <c r="N237" s="132"/>
      <c r="O237" s="132"/>
      <c r="P237" s="135"/>
      <c r="Q237" s="135"/>
      <c r="R237" s="135"/>
      <c r="S237" s="135"/>
      <c r="T237" s="136"/>
      <c r="U237" s="136"/>
      <c r="V237" s="136"/>
      <c r="W237" s="136"/>
      <c r="X237" s="136"/>
      <c r="Y237" s="136"/>
      <c r="Z237" s="136"/>
      <c r="AA237" s="136"/>
      <c r="AB237" s="136"/>
      <c r="AC237" s="136"/>
      <c r="AD237" s="136"/>
      <c r="AE237" s="136"/>
      <c r="AF237" s="133"/>
      <c r="AG237" s="133"/>
    </row>
    <row r="238" spans="1:33" x14ac:dyDescent="0.2">
      <c r="A238" s="132"/>
      <c r="B238" s="135"/>
      <c r="C238" s="133"/>
      <c r="D238" s="133"/>
      <c r="E238" s="133"/>
      <c r="F238" s="133"/>
      <c r="G238" s="133"/>
      <c r="H238" s="133"/>
      <c r="I238" s="133"/>
      <c r="J238" s="133"/>
      <c r="K238" s="134"/>
      <c r="L238" s="134"/>
      <c r="M238" s="132"/>
      <c r="N238" s="132"/>
      <c r="O238" s="132"/>
      <c r="P238" s="135"/>
      <c r="Q238" s="135"/>
      <c r="R238" s="135"/>
      <c r="S238" s="135"/>
      <c r="T238" s="136"/>
      <c r="U238" s="136"/>
      <c r="V238" s="136"/>
      <c r="W238" s="136"/>
      <c r="X238" s="136"/>
      <c r="Y238" s="136"/>
      <c r="Z238" s="136"/>
      <c r="AA238" s="136"/>
      <c r="AB238" s="136"/>
      <c r="AC238" s="136"/>
      <c r="AD238" s="136"/>
      <c r="AE238" s="136"/>
      <c r="AF238" s="133"/>
      <c r="AG238" s="133"/>
    </row>
    <row r="239" spans="1:33" x14ac:dyDescent="0.2">
      <c r="A239" s="132"/>
      <c r="B239" s="135"/>
      <c r="C239" s="133"/>
      <c r="D239" s="133"/>
      <c r="E239" s="133"/>
      <c r="F239" s="133"/>
      <c r="G239" s="133"/>
      <c r="H239" s="133"/>
      <c r="I239" s="133"/>
      <c r="J239" s="133"/>
      <c r="K239" s="134"/>
      <c r="L239" s="134"/>
      <c r="M239" s="132"/>
      <c r="N239" s="132"/>
      <c r="O239" s="132"/>
      <c r="P239" s="135"/>
      <c r="Q239" s="135"/>
      <c r="R239" s="135"/>
      <c r="S239" s="135"/>
      <c r="T239" s="136"/>
      <c r="U239" s="136"/>
      <c r="V239" s="136"/>
      <c r="W239" s="136"/>
      <c r="X239" s="136"/>
      <c r="Y239" s="136"/>
      <c r="Z239" s="136"/>
      <c r="AA239" s="136"/>
      <c r="AB239" s="136"/>
      <c r="AC239" s="136"/>
      <c r="AD239" s="136"/>
      <c r="AE239" s="136"/>
      <c r="AF239" s="133"/>
      <c r="AG239" s="133"/>
    </row>
    <row r="240" spans="1:33" x14ac:dyDescent="0.2">
      <c r="A240" s="132"/>
      <c r="B240" s="135"/>
      <c r="C240" s="133"/>
      <c r="D240" s="133"/>
      <c r="E240" s="133"/>
      <c r="F240" s="133"/>
      <c r="G240" s="133"/>
      <c r="H240" s="133"/>
      <c r="I240" s="133"/>
      <c r="J240" s="133"/>
      <c r="K240" s="134"/>
      <c r="L240" s="134"/>
      <c r="M240" s="132"/>
      <c r="N240" s="132"/>
      <c r="O240" s="132"/>
      <c r="P240" s="135"/>
      <c r="Q240" s="135"/>
      <c r="R240" s="135"/>
      <c r="S240" s="135"/>
      <c r="T240" s="136"/>
      <c r="U240" s="136"/>
      <c r="V240" s="136"/>
      <c r="W240" s="136"/>
      <c r="X240" s="136"/>
      <c r="Y240" s="136"/>
      <c r="Z240" s="136"/>
      <c r="AA240" s="136"/>
      <c r="AB240" s="136"/>
      <c r="AC240" s="136"/>
      <c r="AD240" s="136"/>
      <c r="AE240" s="136"/>
      <c r="AF240" s="133"/>
      <c r="AG240" s="133"/>
    </row>
    <row r="241" spans="1:33" x14ac:dyDescent="0.2">
      <c r="A241" s="132"/>
      <c r="B241" s="135"/>
      <c r="C241" s="133"/>
      <c r="D241" s="133"/>
      <c r="E241" s="133"/>
      <c r="F241" s="133"/>
      <c r="G241" s="133"/>
      <c r="H241" s="133"/>
      <c r="I241" s="133"/>
      <c r="J241" s="133"/>
      <c r="K241" s="134"/>
      <c r="L241" s="134"/>
      <c r="M241" s="132"/>
      <c r="N241" s="132"/>
      <c r="O241" s="132"/>
      <c r="P241" s="135"/>
      <c r="Q241" s="135"/>
      <c r="R241" s="135"/>
      <c r="S241" s="135"/>
      <c r="T241" s="136"/>
      <c r="U241" s="136"/>
      <c r="V241" s="136"/>
      <c r="W241" s="136"/>
      <c r="X241" s="136"/>
      <c r="Y241" s="136"/>
      <c r="Z241" s="136"/>
      <c r="AA241" s="136"/>
      <c r="AB241" s="136"/>
      <c r="AC241" s="136"/>
      <c r="AD241" s="136"/>
      <c r="AE241" s="136"/>
      <c r="AF241" s="133"/>
      <c r="AG241" s="133"/>
    </row>
    <row r="242" spans="1:33" x14ac:dyDescent="0.2">
      <c r="A242" s="132"/>
      <c r="B242" s="135"/>
      <c r="C242" s="133"/>
      <c r="D242" s="133"/>
      <c r="E242" s="133"/>
      <c r="F242" s="133"/>
      <c r="G242" s="133"/>
      <c r="H242" s="133"/>
      <c r="I242" s="133"/>
      <c r="J242" s="133"/>
      <c r="K242" s="134"/>
      <c r="L242" s="134"/>
      <c r="M242" s="132"/>
      <c r="N242" s="132"/>
      <c r="O242" s="132"/>
      <c r="P242" s="135"/>
      <c r="Q242" s="135"/>
      <c r="R242" s="135"/>
      <c r="S242" s="135"/>
      <c r="T242" s="136"/>
      <c r="U242" s="136"/>
      <c r="V242" s="136"/>
      <c r="W242" s="136"/>
      <c r="X242" s="136"/>
      <c r="Y242" s="136"/>
      <c r="Z242" s="136"/>
      <c r="AA242" s="136"/>
      <c r="AB242" s="136"/>
      <c r="AC242" s="136"/>
      <c r="AD242" s="136"/>
      <c r="AE242" s="136"/>
      <c r="AF242" s="133"/>
      <c r="AG242" s="133"/>
    </row>
    <row r="243" spans="1:33" x14ac:dyDescent="0.2">
      <c r="A243" s="132"/>
      <c r="B243" s="135"/>
      <c r="C243" s="133"/>
      <c r="D243" s="133"/>
      <c r="E243" s="133"/>
      <c r="F243" s="133"/>
      <c r="G243" s="133"/>
      <c r="H243" s="133"/>
      <c r="I243" s="133"/>
      <c r="J243" s="133"/>
      <c r="K243" s="134"/>
      <c r="L243" s="134"/>
      <c r="M243" s="132"/>
      <c r="N243" s="132"/>
      <c r="O243" s="132"/>
      <c r="P243" s="135"/>
      <c r="Q243" s="135"/>
      <c r="R243" s="135"/>
      <c r="S243" s="135"/>
      <c r="T243" s="136"/>
      <c r="U243" s="136"/>
      <c r="V243" s="136"/>
      <c r="W243" s="136"/>
      <c r="X243" s="136"/>
      <c r="Y243" s="136"/>
      <c r="Z243" s="136"/>
      <c r="AA243" s="136"/>
      <c r="AB243" s="136"/>
      <c r="AC243" s="136"/>
      <c r="AD243" s="136"/>
      <c r="AE243" s="136"/>
      <c r="AF243" s="133"/>
      <c r="AG243" s="133"/>
    </row>
    <row r="244" spans="1:33" x14ac:dyDescent="0.2">
      <c r="A244" s="132"/>
      <c r="B244" s="135"/>
      <c r="C244" s="133"/>
      <c r="D244" s="133"/>
      <c r="E244" s="133"/>
      <c r="F244" s="133"/>
      <c r="G244" s="133"/>
      <c r="H244" s="133"/>
      <c r="I244" s="133"/>
      <c r="J244" s="133"/>
      <c r="K244" s="134"/>
      <c r="L244" s="134"/>
      <c r="M244" s="132"/>
      <c r="N244" s="132"/>
      <c r="O244" s="132"/>
      <c r="P244" s="135"/>
      <c r="Q244" s="135"/>
      <c r="R244" s="135"/>
      <c r="S244" s="135"/>
      <c r="T244" s="136"/>
      <c r="U244" s="136"/>
      <c r="V244" s="136"/>
      <c r="W244" s="136"/>
      <c r="X244" s="136"/>
      <c r="Y244" s="136"/>
      <c r="Z244" s="136"/>
      <c r="AA244" s="136"/>
      <c r="AB244" s="136"/>
      <c r="AC244" s="136"/>
      <c r="AD244" s="136"/>
      <c r="AE244" s="136"/>
      <c r="AF244" s="133"/>
      <c r="AG244" s="133"/>
    </row>
    <row r="245" spans="1:33" x14ac:dyDescent="0.2">
      <c r="A245" s="132"/>
      <c r="B245" s="135"/>
      <c r="C245" s="133"/>
      <c r="D245" s="133"/>
      <c r="E245" s="133"/>
      <c r="F245" s="133"/>
      <c r="G245" s="133"/>
      <c r="H245" s="133"/>
      <c r="I245" s="133"/>
      <c r="J245" s="133"/>
      <c r="K245" s="134"/>
      <c r="L245" s="134"/>
      <c r="M245" s="132"/>
      <c r="N245" s="132"/>
      <c r="O245" s="132"/>
      <c r="P245" s="135"/>
      <c r="Q245" s="135"/>
      <c r="R245" s="135"/>
      <c r="S245" s="135"/>
      <c r="T245" s="136"/>
      <c r="U245" s="136"/>
      <c r="V245" s="136"/>
      <c r="W245" s="136"/>
      <c r="X245" s="136"/>
      <c r="Y245" s="136"/>
      <c r="Z245" s="136"/>
      <c r="AA245" s="136"/>
      <c r="AB245" s="136"/>
      <c r="AC245" s="136"/>
      <c r="AD245" s="136"/>
      <c r="AE245" s="136"/>
      <c r="AF245" s="133"/>
      <c r="AG245" s="133"/>
    </row>
    <row r="246" spans="1:33" x14ac:dyDescent="0.2">
      <c r="A246" s="132"/>
      <c r="B246" s="135"/>
      <c r="C246" s="133"/>
      <c r="D246" s="133"/>
      <c r="E246" s="133"/>
      <c r="F246" s="133"/>
      <c r="G246" s="133"/>
      <c r="H246" s="133"/>
      <c r="I246" s="133"/>
      <c r="J246" s="133"/>
      <c r="K246" s="134"/>
      <c r="L246" s="134"/>
      <c r="M246" s="132"/>
      <c r="N246" s="132"/>
      <c r="O246" s="132"/>
      <c r="P246" s="135"/>
      <c r="Q246" s="135"/>
      <c r="R246" s="135"/>
      <c r="S246" s="135"/>
      <c r="T246" s="136"/>
      <c r="U246" s="136"/>
      <c r="V246" s="136"/>
      <c r="W246" s="136"/>
      <c r="X246" s="136"/>
      <c r="Y246" s="136"/>
      <c r="Z246" s="136"/>
      <c r="AA246" s="136"/>
      <c r="AB246" s="136"/>
      <c r="AC246" s="136"/>
      <c r="AD246" s="136"/>
      <c r="AE246" s="136"/>
      <c r="AF246" s="133"/>
      <c r="AG246" s="133"/>
    </row>
    <row r="247" spans="1:33" x14ac:dyDescent="0.2">
      <c r="A247" s="132"/>
      <c r="B247" s="135"/>
      <c r="C247" s="133"/>
      <c r="D247" s="133"/>
      <c r="E247" s="133"/>
      <c r="F247" s="133"/>
      <c r="G247" s="133"/>
      <c r="H247" s="133"/>
      <c r="I247" s="133"/>
      <c r="J247" s="133"/>
      <c r="K247" s="134"/>
      <c r="L247" s="134"/>
      <c r="M247" s="132"/>
      <c r="N247" s="132"/>
      <c r="O247" s="132"/>
      <c r="P247" s="135"/>
      <c r="Q247" s="135"/>
      <c r="R247" s="135"/>
      <c r="S247" s="135"/>
      <c r="T247" s="136"/>
      <c r="U247" s="136"/>
      <c r="V247" s="136"/>
      <c r="W247" s="136"/>
      <c r="X247" s="136"/>
      <c r="Y247" s="136"/>
      <c r="Z247" s="136"/>
      <c r="AA247" s="136"/>
      <c r="AB247" s="136"/>
      <c r="AC247" s="136"/>
      <c r="AD247" s="136"/>
      <c r="AE247" s="136"/>
      <c r="AF247" s="133"/>
      <c r="AG247" s="133"/>
    </row>
    <row r="248" spans="1:33" x14ac:dyDescent="0.2">
      <c r="A248" s="132"/>
      <c r="B248" s="135"/>
      <c r="C248" s="133"/>
      <c r="D248" s="133"/>
      <c r="E248" s="133"/>
      <c r="F248" s="133"/>
      <c r="G248" s="133"/>
      <c r="H248" s="133"/>
      <c r="I248" s="133"/>
      <c r="J248" s="133"/>
      <c r="K248" s="134"/>
      <c r="L248" s="134"/>
      <c r="M248" s="132"/>
      <c r="N248" s="132"/>
      <c r="O248" s="132"/>
      <c r="P248" s="135"/>
      <c r="Q248" s="135"/>
      <c r="R248" s="135"/>
      <c r="S248" s="135"/>
      <c r="T248" s="136"/>
      <c r="U248" s="136"/>
      <c r="V248" s="136"/>
      <c r="W248" s="136"/>
      <c r="X248" s="136"/>
      <c r="Y248" s="136"/>
      <c r="Z248" s="136"/>
      <c r="AA248" s="136"/>
      <c r="AB248" s="136"/>
      <c r="AC248" s="136"/>
      <c r="AD248" s="136"/>
      <c r="AE248" s="136"/>
      <c r="AF248" s="133"/>
      <c r="AG248" s="133"/>
    </row>
    <row r="249" spans="1:33" x14ac:dyDescent="0.2">
      <c r="A249" s="132"/>
      <c r="B249" s="135"/>
      <c r="C249" s="133"/>
      <c r="D249" s="133"/>
      <c r="E249" s="133"/>
      <c r="F249" s="133"/>
      <c r="G249" s="133"/>
      <c r="H249" s="133"/>
      <c r="I249" s="133"/>
      <c r="J249" s="133"/>
      <c r="K249" s="134"/>
      <c r="L249" s="134"/>
      <c r="M249" s="132"/>
      <c r="N249" s="132"/>
      <c r="O249" s="132"/>
      <c r="P249" s="135"/>
      <c r="Q249" s="135"/>
      <c r="R249" s="135"/>
      <c r="S249" s="135"/>
      <c r="T249" s="136"/>
      <c r="U249" s="136"/>
      <c r="V249" s="136"/>
      <c r="W249" s="136"/>
      <c r="X249" s="136"/>
      <c r="Y249" s="136"/>
      <c r="Z249" s="136"/>
      <c r="AA249" s="136"/>
      <c r="AB249" s="136"/>
      <c r="AC249" s="136"/>
      <c r="AD249" s="136"/>
      <c r="AE249" s="136"/>
      <c r="AF249" s="133"/>
      <c r="AG249" s="133"/>
    </row>
    <row r="250" spans="1:33" x14ac:dyDescent="0.2">
      <c r="A250" s="132"/>
      <c r="B250" s="135"/>
      <c r="C250" s="133"/>
      <c r="D250" s="133"/>
      <c r="E250" s="133"/>
      <c r="F250" s="133"/>
      <c r="G250" s="133"/>
      <c r="H250" s="133"/>
      <c r="I250" s="133"/>
      <c r="J250" s="133"/>
      <c r="K250" s="134"/>
      <c r="L250" s="134"/>
      <c r="M250" s="132"/>
      <c r="N250" s="132"/>
      <c r="O250" s="132"/>
      <c r="P250" s="135"/>
      <c r="Q250" s="135"/>
      <c r="R250" s="135"/>
      <c r="S250" s="135"/>
      <c r="T250" s="136"/>
      <c r="U250" s="136"/>
      <c r="V250" s="136"/>
      <c r="W250" s="136"/>
      <c r="X250" s="136"/>
      <c r="Y250" s="136"/>
      <c r="Z250" s="136"/>
      <c r="AA250" s="136"/>
      <c r="AB250" s="136"/>
      <c r="AC250" s="136"/>
      <c r="AD250" s="136"/>
      <c r="AE250" s="136"/>
      <c r="AF250" s="133"/>
      <c r="AG250" s="133"/>
    </row>
    <row r="251" spans="1:33" x14ac:dyDescent="0.2">
      <c r="A251" s="132"/>
      <c r="B251" s="135"/>
      <c r="C251" s="133"/>
      <c r="D251" s="133"/>
      <c r="E251" s="133"/>
      <c r="F251" s="133"/>
      <c r="G251" s="133"/>
      <c r="H251" s="133"/>
      <c r="I251" s="133"/>
      <c r="J251" s="133"/>
      <c r="K251" s="134"/>
      <c r="L251" s="134"/>
      <c r="M251" s="132"/>
      <c r="N251" s="132"/>
      <c r="O251" s="132"/>
      <c r="P251" s="135"/>
      <c r="Q251" s="135"/>
      <c r="R251" s="135"/>
      <c r="S251" s="135"/>
      <c r="T251" s="136"/>
      <c r="U251" s="136"/>
      <c r="V251" s="136"/>
      <c r="W251" s="136"/>
      <c r="X251" s="136"/>
      <c r="Y251" s="136"/>
      <c r="Z251" s="136"/>
      <c r="AA251" s="136"/>
      <c r="AB251" s="136"/>
      <c r="AC251" s="136"/>
      <c r="AD251" s="136"/>
      <c r="AE251" s="136"/>
      <c r="AF251" s="133"/>
      <c r="AG251" s="133"/>
    </row>
    <row r="252" spans="1:33" x14ac:dyDescent="0.2">
      <c r="A252" s="132"/>
      <c r="B252" s="135"/>
      <c r="C252" s="133"/>
      <c r="D252" s="133"/>
      <c r="E252" s="133"/>
      <c r="F252" s="133"/>
      <c r="G252" s="133"/>
      <c r="H252" s="133"/>
      <c r="I252" s="133"/>
      <c r="J252" s="133"/>
      <c r="K252" s="134"/>
      <c r="L252" s="134"/>
      <c r="M252" s="132"/>
      <c r="N252" s="132"/>
      <c r="O252" s="132"/>
      <c r="P252" s="135"/>
      <c r="Q252" s="135"/>
      <c r="R252" s="135"/>
      <c r="S252" s="135"/>
      <c r="T252" s="136"/>
      <c r="U252" s="136"/>
      <c r="V252" s="136"/>
      <c r="W252" s="136"/>
      <c r="X252" s="136"/>
      <c r="Y252" s="136"/>
      <c r="Z252" s="136"/>
      <c r="AA252" s="136"/>
      <c r="AB252" s="136"/>
      <c r="AC252" s="136"/>
      <c r="AD252" s="136"/>
      <c r="AE252" s="136"/>
      <c r="AF252" s="133"/>
      <c r="AG252" s="133"/>
    </row>
    <row r="253" spans="1:33" x14ac:dyDescent="0.2">
      <c r="A253" s="132"/>
      <c r="B253" s="135"/>
      <c r="C253" s="133"/>
      <c r="D253" s="133"/>
      <c r="E253" s="133"/>
      <c r="F253" s="133"/>
      <c r="G253" s="133"/>
      <c r="H253" s="133"/>
      <c r="I253" s="133"/>
      <c r="J253" s="133"/>
      <c r="K253" s="134"/>
      <c r="L253" s="134"/>
      <c r="M253" s="132"/>
      <c r="N253" s="132"/>
      <c r="O253" s="132"/>
      <c r="P253" s="135"/>
      <c r="Q253" s="135"/>
      <c r="R253" s="135"/>
      <c r="S253" s="135"/>
      <c r="T253" s="136"/>
      <c r="U253" s="136"/>
      <c r="V253" s="136"/>
      <c r="W253" s="136"/>
      <c r="X253" s="136"/>
      <c r="Y253" s="136"/>
      <c r="Z253" s="136"/>
      <c r="AA253" s="136"/>
      <c r="AB253" s="136"/>
      <c r="AC253" s="136"/>
      <c r="AD253" s="136"/>
      <c r="AE253" s="136"/>
      <c r="AF253" s="133"/>
      <c r="AG253" s="133"/>
    </row>
    <row r="254" spans="1:33" x14ac:dyDescent="0.2">
      <c r="A254" s="132"/>
      <c r="B254" s="135"/>
      <c r="C254" s="133"/>
      <c r="D254" s="133"/>
      <c r="E254" s="133"/>
      <c r="F254" s="133"/>
      <c r="G254" s="133"/>
      <c r="H254" s="133"/>
      <c r="I254" s="133"/>
      <c r="J254" s="133"/>
      <c r="K254" s="134"/>
      <c r="L254" s="134"/>
      <c r="M254" s="132"/>
      <c r="N254" s="132"/>
      <c r="O254" s="132"/>
      <c r="P254" s="135"/>
      <c r="Q254" s="135"/>
      <c r="R254" s="135"/>
      <c r="S254" s="135"/>
      <c r="T254" s="136"/>
      <c r="U254" s="136"/>
      <c r="V254" s="136"/>
      <c r="W254" s="136"/>
      <c r="X254" s="136"/>
      <c r="Y254" s="136"/>
      <c r="Z254" s="136"/>
      <c r="AA254" s="136"/>
      <c r="AB254" s="136"/>
      <c r="AC254" s="136"/>
      <c r="AD254" s="136"/>
      <c r="AE254" s="136"/>
      <c r="AF254" s="133"/>
      <c r="AG254" s="133"/>
    </row>
    <row r="255" spans="1:33" x14ac:dyDescent="0.2">
      <c r="A255" s="132"/>
      <c r="B255" s="135"/>
      <c r="C255" s="133"/>
      <c r="D255" s="133"/>
      <c r="E255" s="133"/>
      <c r="F255" s="133"/>
      <c r="G255" s="133"/>
      <c r="H255" s="133"/>
      <c r="I255" s="133"/>
      <c r="J255" s="133"/>
      <c r="K255" s="134"/>
      <c r="L255" s="134"/>
      <c r="M255" s="132"/>
      <c r="N255" s="132"/>
      <c r="O255" s="132"/>
      <c r="P255" s="135"/>
      <c r="Q255" s="135"/>
      <c r="R255" s="135"/>
      <c r="S255" s="135"/>
      <c r="T255" s="136"/>
      <c r="U255" s="136"/>
      <c r="V255" s="136"/>
      <c r="W255" s="136"/>
      <c r="X255" s="136"/>
      <c r="Y255" s="136"/>
      <c r="Z255" s="136"/>
      <c r="AA255" s="136"/>
      <c r="AB255" s="136"/>
      <c r="AC255" s="136"/>
      <c r="AD255" s="136"/>
      <c r="AE255" s="136"/>
      <c r="AF255" s="133"/>
      <c r="AG255" s="133"/>
    </row>
    <row r="256" spans="1:33" x14ac:dyDescent="0.2">
      <c r="A256" s="132"/>
      <c r="B256" s="135"/>
      <c r="C256" s="133"/>
      <c r="D256" s="133"/>
      <c r="E256" s="133"/>
      <c r="F256" s="133"/>
      <c r="G256" s="133"/>
      <c r="H256" s="133"/>
      <c r="I256" s="133"/>
      <c r="J256" s="133"/>
      <c r="K256" s="134"/>
      <c r="L256" s="134"/>
      <c r="M256" s="132"/>
      <c r="N256" s="132"/>
      <c r="O256" s="132"/>
      <c r="P256" s="135"/>
      <c r="Q256" s="135"/>
      <c r="R256" s="135"/>
      <c r="S256" s="135"/>
      <c r="T256" s="136"/>
      <c r="U256" s="136"/>
      <c r="V256" s="136"/>
      <c r="W256" s="136"/>
      <c r="X256" s="136"/>
      <c r="Y256" s="136"/>
      <c r="Z256" s="136"/>
      <c r="AA256" s="136"/>
      <c r="AB256" s="136"/>
      <c r="AC256" s="136"/>
      <c r="AD256" s="136"/>
      <c r="AE256" s="136"/>
      <c r="AF256" s="133"/>
      <c r="AG256" s="133"/>
    </row>
    <row r="257" spans="1:33" x14ac:dyDescent="0.2">
      <c r="A257" s="132"/>
      <c r="B257" s="135"/>
      <c r="C257" s="133"/>
      <c r="D257" s="133"/>
      <c r="E257" s="133"/>
      <c r="F257" s="133"/>
      <c r="G257" s="133"/>
      <c r="H257" s="133"/>
      <c r="I257" s="133"/>
      <c r="J257" s="133"/>
      <c r="K257" s="134"/>
      <c r="L257" s="134"/>
      <c r="M257" s="132"/>
      <c r="N257" s="132"/>
      <c r="O257" s="132"/>
      <c r="P257" s="135"/>
      <c r="Q257" s="135"/>
      <c r="R257" s="135"/>
      <c r="S257" s="135"/>
      <c r="T257" s="136"/>
      <c r="U257" s="136"/>
      <c r="V257" s="136"/>
      <c r="W257" s="136"/>
      <c r="X257" s="136"/>
      <c r="Y257" s="136"/>
      <c r="Z257" s="136"/>
      <c r="AA257" s="136"/>
      <c r="AB257" s="136"/>
      <c r="AC257" s="136"/>
      <c r="AD257" s="136"/>
      <c r="AE257" s="136"/>
      <c r="AF257" s="133"/>
      <c r="AG257" s="133"/>
    </row>
    <row r="258" spans="1:33" x14ac:dyDescent="0.2">
      <c r="A258" s="132"/>
      <c r="B258" s="135"/>
      <c r="C258" s="133"/>
      <c r="D258" s="133"/>
      <c r="E258" s="133"/>
      <c r="F258" s="133"/>
      <c r="G258" s="133"/>
      <c r="H258" s="133"/>
      <c r="I258" s="133"/>
      <c r="J258" s="133"/>
      <c r="K258" s="134"/>
      <c r="L258" s="134"/>
      <c r="M258" s="132"/>
      <c r="N258" s="132"/>
      <c r="O258" s="132"/>
      <c r="P258" s="135"/>
      <c r="Q258" s="135"/>
      <c r="R258" s="135"/>
      <c r="S258" s="135"/>
      <c r="T258" s="136"/>
      <c r="U258" s="136"/>
      <c r="V258" s="136"/>
      <c r="W258" s="136"/>
      <c r="X258" s="136"/>
      <c r="Y258" s="136"/>
      <c r="Z258" s="136"/>
      <c r="AA258" s="136"/>
      <c r="AB258" s="136"/>
      <c r="AC258" s="136"/>
      <c r="AD258" s="136"/>
      <c r="AE258" s="136"/>
      <c r="AF258" s="133"/>
      <c r="AG258" s="133"/>
    </row>
    <row r="259" spans="1:33" x14ac:dyDescent="0.2">
      <c r="A259" s="132"/>
      <c r="B259" s="135"/>
      <c r="C259" s="133"/>
      <c r="D259" s="133"/>
      <c r="E259" s="133"/>
      <c r="F259" s="133"/>
      <c r="G259" s="133"/>
      <c r="H259" s="133"/>
      <c r="I259" s="133"/>
      <c r="J259" s="133"/>
      <c r="K259" s="134"/>
      <c r="L259" s="134"/>
      <c r="M259" s="132"/>
      <c r="N259" s="132"/>
      <c r="O259" s="132"/>
      <c r="P259" s="135"/>
      <c r="Q259" s="135"/>
      <c r="R259" s="135"/>
      <c r="S259" s="135"/>
      <c r="T259" s="136"/>
      <c r="U259" s="136"/>
      <c r="V259" s="136"/>
      <c r="W259" s="136"/>
      <c r="X259" s="136"/>
      <c r="Y259" s="136"/>
      <c r="Z259" s="136"/>
      <c r="AA259" s="136"/>
      <c r="AB259" s="136"/>
      <c r="AC259" s="136"/>
      <c r="AD259" s="136"/>
      <c r="AE259" s="136"/>
      <c r="AF259" s="133"/>
      <c r="AG259" s="133"/>
    </row>
    <row r="260" spans="1:33" x14ac:dyDescent="0.2">
      <c r="A260" s="132"/>
      <c r="B260" s="135"/>
      <c r="C260" s="133"/>
      <c r="D260" s="133"/>
      <c r="E260" s="133"/>
      <c r="F260" s="133"/>
      <c r="G260" s="133"/>
      <c r="H260" s="133"/>
      <c r="I260" s="133"/>
      <c r="J260" s="133"/>
      <c r="K260" s="134"/>
      <c r="L260" s="134"/>
      <c r="M260" s="132"/>
      <c r="N260" s="132"/>
      <c r="O260" s="132"/>
      <c r="P260" s="135"/>
      <c r="Q260" s="135"/>
      <c r="R260" s="135"/>
      <c r="S260" s="135"/>
      <c r="T260" s="136"/>
      <c r="U260" s="136"/>
      <c r="V260" s="136"/>
      <c r="W260" s="136"/>
      <c r="X260" s="136"/>
      <c r="Y260" s="136"/>
      <c r="Z260" s="136"/>
      <c r="AA260" s="136"/>
      <c r="AB260" s="136"/>
      <c r="AC260" s="136"/>
      <c r="AD260" s="136"/>
      <c r="AE260" s="136"/>
      <c r="AF260" s="133"/>
      <c r="AG260" s="133"/>
    </row>
    <row r="261" spans="1:33" x14ac:dyDescent="0.2">
      <c r="A261" s="132"/>
      <c r="B261" s="135"/>
      <c r="C261" s="133"/>
      <c r="D261" s="133"/>
      <c r="E261" s="133"/>
      <c r="F261" s="133"/>
      <c r="G261" s="133"/>
      <c r="H261" s="133"/>
      <c r="I261" s="133"/>
      <c r="J261" s="133"/>
      <c r="K261" s="134"/>
      <c r="L261" s="134"/>
      <c r="M261" s="132"/>
      <c r="N261" s="132"/>
      <c r="O261" s="132"/>
      <c r="P261" s="135"/>
      <c r="Q261" s="135"/>
      <c r="R261" s="135"/>
      <c r="S261" s="135"/>
      <c r="T261" s="136"/>
      <c r="U261" s="136"/>
      <c r="V261" s="136"/>
      <c r="W261" s="136"/>
      <c r="X261" s="136"/>
      <c r="Y261" s="136"/>
      <c r="Z261" s="136"/>
      <c r="AA261" s="136"/>
      <c r="AB261" s="136"/>
      <c r="AC261" s="136"/>
      <c r="AD261" s="136"/>
      <c r="AE261" s="136"/>
      <c r="AF261" s="133"/>
      <c r="AG261" s="133"/>
    </row>
    <row r="262" spans="1:33" x14ac:dyDescent="0.2">
      <c r="A262" s="132"/>
      <c r="B262" s="135"/>
      <c r="C262" s="133"/>
      <c r="D262" s="133"/>
      <c r="E262" s="133"/>
      <c r="F262" s="133"/>
      <c r="G262" s="133"/>
      <c r="H262" s="133"/>
      <c r="I262" s="133"/>
      <c r="J262" s="133"/>
      <c r="K262" s="134"/>
      <c r="L262" s="134"/>
      <c r="M262" s="132"/>
      <c r="N262" s="132"/>
      <c r="O262" s="132"/>
      <c r="P262" s="135"/>
      <c r="Q262" s="135"/>
      <c r="R262" s="135"/>
      <c r="S262" s="135"/>
      <c r="T262" s="136"/>
      <c r="U262" s="136"/>
      <c r="V262" s="136"/>
      <c r="W262" s="136"/>
      <c r="X262" s="136"/>
      <c r="Y262" s="136"/>
      <c r="Z262" s="136"/>
      <c r="AA262" s="136"/>
      <c r="AB262" s="136"/>
      <c r="AC262" s="136"/>
      <c r="AD262" s="136"/>
      <c r="AE262" s="136"/>
      <c r="AF262" s="133"/>
      <c r="AG262" s="133"/>
    </row>
    <row r="263" spans="1:33" x14ac:dyDescent="0.2">
      <c r="A263" s="132"/>
      <c r="B263" s="135"/>
      <c r="C263" s="133"/>
      <c r="D263" s="133"/>
      <c r="E263" s="133"/>
      <c r="F263" s="133"/>
      <c r="G263" s="133"/>
      <c r="H263" s="133"/>
      <c r="I263" s="133"/>
      <c r="J263" s="133"/>
      <c r="K263" s="134"/>
      <c r="L263" s="134"/>
      <c r="M263" s="132"/>
      <c r="N263" s="132"/>
      <c r="O263" s="132"/>
      <c r="P263" s="135"/>
      <c r="Q263" s="135"/>
      <c r="R263" s="135"/>
      <c r="S263" s="135"/>
      <c r="T263" s="136"/>
      <c r="U263" s="136"/>
      <c r="V263" s="136"/>
      <c r="W263" s="136"/>
      <c r="X263" s="136"/>
      <c r="Y263" s="136"/>
      <c r="Z263" s="136"/>
      <c r="AA263" s="136"/>
      <c r="AB263" s="136"/>
      <c r="AC263" s="136"/>
      <c r="AD263" s="136"/>
      <c r="AE263" s="136"/>
      <c r="AF263" s="133"/>
      <c r="AG263" s="133"/>
    </row>
    <row r="264" spans="1:33" x14ac:dyDescent="0.2">
      <c r="A264" s="132"/>
      <c r="B264" s="135"/>
      <c r="C264" s="133"/>
      <c r="D264" s="133"/>
      <c r="E264" s="133"/>
      <c r="F264" s="133"/>
      <c r="G264" s="133"/>
      <c r="H264" s="133"/>
      <c r="I264" s="133"/>
      <c r="J264" s="133"/>
      <c r="K264" s="134"/>
      <c r="L264" s="134"/>
      <c r="M264" s="132"/>
      <c r="N264" s="132"/>
      <c r="O264" s="132"/>
      <c r="P264" s="135"/>
      <c r="Q264" s="135"/>
      <c r="R264" s="135"/>
      <c r="S264" s="135"/>
      <c r="T264" s="136"/>
      <c r="U264" s="136"/>
      <c r="V264" s="136"/>
      <c r="W264" s="136"/>
      <c r="X264" s="136"/>
      <c r="Y264" s="136"/>
      <c r="Z264" s="136"/>
      <c r="AA264" s="136"/>
      <c r="AB264" s="136"/>
      <c r="AC264" s="136"/>
      <c r="AD264" s="136"/>
      <c r="AE264" s="136"/>
      <c r="AF264" s="133"/>
      <c r="AG264" s="133"/>
    </row>
    <row r="265" spans="1:33" x14ac:dyDescent="0.2">
      <c r="A265" s="132"/>
      <c r="B265" s="135"/>
      <c r="C265" s="133"/>
      <c r="D265" s="133"/>
      <c r="E265" s="133"/>
      <c r="F265" s="133"/>
      <c r="G265" s="133"/>
      <c r="H265" s="133"/>
      <c r="I265" s="133"/>
      <c r="J265" s="133"/>
      <c r="K265" s="134"/>
      <c r="L265" s="134"/>
      <c r="M265" s="132"/>
      <c r="N265" s="132"/>
      <c r="O265" s="132"/>
      <c r="P265" s="135"/>
      <c r="Q265" s="135"/>
      <c r="R265" s="135"/>
      <c r="S265" s="135"/>
      <c r="T265" s="136"/>
      <c r="U265" s="136"/>
      <c r="V265" s="136"/>
      <c r="W265" s="136"/>
      <c r="X265" s="136"/>
      <c r="Y265" s="136"/>
      <c r="Z265" s="136"/>
      <c r="AA265" s="136"/>
      <c r="AB265" s="136"/>
      <c r="AC265" s="136"/>
      <c r="AD265" s="136"/>
      <c r="AE265" s="136"/>
      <c r="AF265" s="133"/>
      <c r="AG265" s="133"/>
    </row>
    <row r="266" spans="1:33" x14ac:dyDescent="0.2">
      <c r="A266" s="132"/>
      <c r="B266" s="135"/>
      <c r="C266" s="133"/>
      <c r="D266" s="133"/>
      <c r="E266" s="133"/>
      <c r="F266" s="133"/>
      <c r="G266" s="133"/>
      <c r="H266" s="133"/>
      <c r="I266" s="133"/>
      <c r="J266" s="133"/>
      <c r="K266" s="134"/>
      <c r="L266" s="134"/>
      <c r="M266" s="132"/>
      <c r="N266" s="132"/>
      <c r="O266" s="132"/>
      <c r="P266" s="135"/>
      <c r="Q266" s="135"/>
      <c r="R266" s="135"/>
      <c r="S266" s="135"/>
      <c r="T266" s="136"/>
      <c r="U266" s="136"/>
      <c r="V266" s="136"/>
      <c r="W266" s="136"/>
      <c r="X266" s="136"/>
      <c r="Y266" s="136"/>
      <c r="Z266" s="136"/>
      <c r="AA266" s="136"/>
      <c r="AB266" s="136"/>
      <c r="AC266" s="136"/>
      <c r="AD266" s="136"/>
      <c r="AE266" s="136"/>
      <c r="AF266" s="133"/>
      <c r="AG266" s="133"/>
    </row>
    <row r="267" spans="1:33" x14ac:dyDescent="0.2">
      <c r="A267" s="132"/>
      <c r="B267" s="135"/>
      <c r="C267" s="133"/>
      <c r="D267" s="133"/>
      <c r="E267" s="133"/>
      <c r="F267" s="133"/>
      <c r="G267" s="133"/>
      <c r="H267" s="133"/>
      <c r="I267" s="133"/>
      <c r="J267" s="133"/>
      <c r="K267" s="134"/>
      <c r="L267" s="134"/>
      <c r="M267" s="132"/>
      <c r="N267" s="132"/>
      <c r="O267" s="132"/>
      <c r="P267" s="135"/>
      <c r="Q267" s="135"/>
      <c r="R267" s="135"/>
      <c r="S267" s="135"/>
      <c r="T267" s="136"/>
      <c r="U267" s="136"/>
      <c r="V267" s="136"/>
      <c r="W267" s="136"/>
      <c r="X267" s="136"/>
      <c r="Y267" s="136"/>
      <c r="Z267" s="136"/>
      <c r="AA267" s="136"/>
      <c r="AB267" s="136"/>
      <c r="AC267" s="136"/>
      <c r="AD267" s="136"/>
      <c r="AE267" s="136"/>
      <c r="AF267" s="133"/>
      <c r="AG267" s="133"/>
    </row>
    <row r="268" spans="1:33" x14ac:dyDescent="0.2">
      <c r="A268" s="132"/>
      <c r="B268" s="135"/>
      <c r="C268" s="133"/>
      <c r="D268" s="133"/>
      <c r="E268" s="133"/>
      <c r="F268" s="133"/>
      <c r="G268" s="133"/>
      <c r="H268" s="133"/>
      <c r="I268" s="133"/>
      <c r="J268" s="133"/>
      <c r="K268" s="134"/>
      <c r="L268" s="134"/>
      <c r="M268" s="132"/>
      <c r="N268" s="132"/>
      <c r="O268" s="132"/>
      <c r="P268" s="135"/>
      <c r="Q268" s="135"/>
      <c r="R268" s="135"/>
      <c r="S268" s="135"/>
      <c r="T268" s="136"/>
      <c r="U268" s="136"/>
      <c r="V268" s="136"/>
      <c r="W268" s="136"/>
      <c r="X268" s="136"/>
      <c r="Y268" s="136"/>
      <c r="Z268" s="136"/>
      <c r="AA268" s="136"/>
      <c r="AB268" s="136"/>
      <c r="AC268" s="136"/>
      <c r="AD268" s="136"/>
      <c r="AE268" s="136"/>
      <c r="AF268" s="133"/>
      <c r="AG268" s="133"/>
    </row>
    <row r="269" spans="1:33" x14ac:dyDescent="0.2">
      <c r="A269" s="132"/>
      <c r="B269" s="135"/>
      <c r="C269" s="133"/>
      <c r="D269" s="133"/>
      <c r="E269" s="133"/>
      <c r="F269" s="133"/>
      <c r="G269" s="133"/>
      <c r="H269" s="133"/>
      <c r="I269" s="133"/>
      <c r="J269" s="133"/>
      <c r="K269" s="134"/>
      <c r="L269" s="134"/>
      <c r="M269" s="132"/>
      <c r="N269" s="132"/>
      <c r="O269" s="132"/>
      <c r="P269" s="135"/>
      <c r="Q269" s="135"/>
      <c r="R269" s="135"/>
      <c r="S269" s="135"/>
      <c r="T269" s="136"/>
      <c r="U269" s="136"/>
      <c r="V269" s="136"/>
      <c r="W269" s="136"/>
      <c r="X269" s="136"/>
      <c r="Y269" s="136"/>
      <c r="Z269" s="136"/>
      <c r="AA269" s="136"/>
      <c r="AB269" s="136"/>
      <c r="AC269" s="136"/>
      <c r="AD269" s="136"/>
      <c r="AE269" s="136"/>
      <c r="AF269" s="133"/>
      <c r="AG269" s="133"/>
    </row>
    <row r="270" spans="1:33" x14ac:dyDescent="0.2">
      <c r="A270" s="132"/>
      <c r="B270" s="135"/>
      <c r="C270" s="133"/>
      <c r="D270" s="133"/>
      <c r="E270" s="133"/>
      <c r="F270" s="133"/>
      <c r="G270" s="133"/>
      <c r="H270" s="133"/>
      <c r="I270" s="133"/>
      <c r="J270" s="133"/>
      <c r="K270" s="134"/>
      <c r="L270" s="134"/>
      <c r="M270" s="132"/>
      <c r="N270" s="132"/>
      <c r="O270" s="132"/>
      <c r="P270" s="135"/>
      <c r="Q270" s="135"/>
      <c r="R270" s="135"/>
      <c r="S270" s="135"/>
      <c r="T270" s="136"/>
      <c r="U270" s="136"/>
      <c r="V270" s="136"/>
      <c r="W270" s="136"/>
      <c r="X270" s="136"/>
      <c r="Y270" s="136"/>
      <c r="Z270" s="136"/>
      <c r="AA270" s="136"/>
      <c r="AB270" s="136"/>
      <c r="AC270" s="136"/>
      <c r="AD270" s="136"/>
      <c r="AE270" s="136"/>
      <c r="AF270" s="133"/>
      <c r="AG270" s="133"/>
    </row>
    <row r="271" spans="1:33" x14ac:dyDescent="0.2">
      <c r="A271" s="132"/>
      <c r="B271" s="135"/>
      <c r="C271" s="133"/>
      <c r="D271" s="133"/>
      <c r="E271" s="133"/>
      <c r="F271" s="133"/>
      <c r="G271" s="133"/>
      <c r="H271" s="133"/>
      <c r="I271" s="133"/>
      <c r="J271" s="133"/>
      <c r="K271" s="134"/>
      <c r="L271" s="134"/>
      <c r="M271" s="132"/>
      <c r="N271" s="132"/>
      <c r="O271" s="132"/>
      <c r="P271" s="135"/>
      <c r="Q271" s="135"/>
      <c r="R271" s="135"/>
      <c r="S271" s="135"/>
      <c r="T271" s="136"/>
      <c r="U271" s="136"/>
      <c r="V271" s="136"/>
      <c r="W271" s="136"/>
      <c r="X271" s="136"/>
      <c r="Y271" s="136"/>
      <c r="Z271" s="136"/>
      <c r="AA271" s="136"/>
      <c r="AB271" s="136"/>
      <c r="AC271" s="136"/>
      <c r="AD271" s="136"/>
      <c r="AE271" s="136"/>
      <c r="AF271" s="133"/>
      <c r="AG271" s="133"/>
    </row>
    <row r="272" spans="1:33" x14ac:dyDescent="0.2">
      <c r="A272" s="132"/>
      <c r="B272" s="135"/>
      <c r="C272" s="133"/>
      <c r="D272" s="133"/>
      <c r="E272" s="133"/>
      <c r="F272" s="133"/>
      <c r="G272" s="133"/>
      <c r="H272" s="133"/>
      <c r="I272" s="133"/>
      <c r="J272" s="133"/>
      <c r="K272" s="134"/>
      <c r="L272" s="134"/>
      <c r="M272" s="132"/>
      <c r="N272" s="132"/>
      <c r="O272" s="132"/>
      <c r="P272" s="135"/>
      <c r="Q272" s="135"/>
      <c r="R272" s="135"/>
      <c r="S272" s="135"/>
      <c r="T272" s="136"/>
      <c r="U272" s="136"/>
      <c r="V272" s="136"/>
      <c r="W272" s="136"/>
      <c r="X272" s="136"/>
      <c r="Y272" s="136"/>
      <c r="Z272" s="136"/>
      <c r="AA272" s="136"/>
      <c r="AB272" s="136"/>
      <c r="AC272" s="136"/>
      <c r="AD272" s="136"/>
      <c r="AE272" s="136"/>
      <c r="AF272" s="133"/>
      <c r="AG272" s="133"/>
    </row>
    <row r="273" spans="1:33" x14ac:dyDescent="0.2">
      <c r="A273" s="132"/>
      <c r="B273" s="135"/>
      <c r="C273" s="133"/>
      <c r="D273" s="133"/>
      <c r="E273" s="133"/>
      <c r="F273" s="133"/>
      <c r="G273" s="133"/>
      <c r="H273" s="133"/>
      <c r="I273" s="133"/>
      <c r="J273" s="133"/>
      <c r="K273" s="134"/>
      <c r="L273" s="134"/>
      <c r="M273" s="132"/>
      <c r="N273" s="132"/>
      <c r="O273" s="132"/>
      <c r="P273" s="135"/>
      <c r="Q273" s="135"/>
      <c r="R273" s="135"/>
      <c r="S273" s="135"/>
      <c r="T273" s="136"/>
      <c r="U273" s="136"/>
      <c r="V273" s="136"/>
      <c r="W273" s="136"/>
      <c r="X273" s="136"/>
      <c r="Y273" s="136"/>
      <c r="Z273" s="136"/>
      <c r="AA273" s="136"/>
      <c r="AB273" s="136"/>
      <c r="AC273" s="136"/>
      <c r="AD273" s="136"/>
      <c r="AE273" s="136"/>
      <c r="AF273" s="133"/>
      <c r="AG273" s="133"/>
    </row>
    <row r="274" spans="1:33" x14ac:dyDescent="0.2">
      <c r="A274" s="132"/>
      <c r="B274" s="135"/>
      <c r="C274" s="133"/>
      <c r="D274" s="133"/>
      <c r="E274" s="133"/>
      <c r="F274" s="133"/>
      <c r="G274" s="133"/>
      <c r="H274" s="133"/>
      <c r="I274" s="133"/>
      <c r="J274" s="133"/>
      <c r="K274" s="134"/>
      <c r="L274" s="134"/>
      <c r="M274" s="132"/>
      <c r="N274" s="132"/>
      <c r="O274" s="132"/>
      <c r="P274" s="135"/>
      <c r="Q274" s="135"/>
      <c r="R274" s="135"/>
      <c r="S274" s="135"/>
      <c r="T274" s="136"/>
      <c r="U274" s="136"/>
      <c r="V274" s="136"/>
      <c r="W274" s="136"/>
      <c r="X274" s="136"/>
      <c r="Y274" s="136"/>
      <c r="Z274" s="136"/>
      <c r="AA274" s="136"/>
      <c r="AB274" s="136"/>
      <c r="AC274" s="136"/>
      <c r="AD274" s="136"/>
      <c r="AE274" s="136"/>
      <c r="AF274" s="133"/>
      <c r="AG274" s="133"/>
    </row>
    <row r="275" spans="1:33" x14ac:dyDescent="0.2">
      <c r="A275" s="132"/>
      <c r="B275" s="135"/>
      <c r="C275" s="133"/>
      <c r="D275" s="133"/>
      <c r="E275" s="133"/>
      <c r="F275" s="133"/>
      <c r="G275" s="133"/>
      <c r="H275" s="133"/>
      <c r="I275" s="133"/>
      <c r="J275" s="133"/>
      <c r="K275" s="134"/>
      <c r="L275" s="134"/>
      <c r="M275" s="132"/>
      <c r="N275" s="132"/>
      <c r="O275" s="132"/>
      <c r="P275" s="135"/>
      <c r="Q275" s="135"/>
      <c r="R275" s="135"/>
      <c r="S275" s="135"/>
      <c r="T275" s="136"/>
      <c r="U275" s="136"/>
      <c r="V275" s="136"/>
      <c r="W275" s="136"/>
      <c r="X275" s="136"/>
      <c r="Y275" s="136"/>
      <c r="Z275" s="136"/>
      <c r="AA275" s="136"/>
      <c r="AB275" s="136"/>
      <c r="AC275" s="136"/>
      <c r="AD275" s="136"/>
      <c r="AE275" s="136"/>
      <c r="AF275" s="133"/>
      <c r="AG275" s="133"/>
    </row>
    <row r="276" spans="1:33" x14ac:dyDescent="0.2">
      <c r="A276" s="132"/>
      <c r="B276" s="135"/>
      <c r="C276" s="133"/>
      <c r="D276" s="133"/>
      <c r="E276" s="133"/>
      <c r="F276" s="133"/>
      <c r="G276" s="133"/>
      <c r="H276" s="133"/>
      <c r="I276" s="133"/>
      <c r="J276" s="133"/>
      <c r="K276" s="134"/>
      <c r="L276" s="134"/>
      <c r="M276" s="132"/>
      <c r="N276" s="132"/>
      <c r="O276" s="132"/>
      <c r="P276" s="135"/>
      <c r="Q276" s="135"/>
      <c r="R276" s="135"/>
      <c r="S276" s="135"/>
      <c r="T276" s="136"/>
      <c r="U276" s="136"/>
      <c r="V276" s="136"/>
      <c r="W276" s="136"/>
      <c r="X276" s="136"/>
      <c r="Y276" s="136"/>
      <c r="Z276" s="136"/>
      <c r="AA276" s="136"/>
      <c r="AB276" s="136"/>
      <c r="AC276" s="136"/>
      <c r="AD276" s="136"/>
      <c r="AE276" s="136"/>
      <c r="AF276" s="133"/>
      <c r="AG276" s="133"/>
    </row>
    <row r="277" spans="1:33" x14ac:dyDescent="0.2">
      <c r="A277" s="132"/>
      <c r="B277" s="135"/>
      <c r="C277" s="133"/>
      <c r="D277" s="133"/>
      <c r="E277" s="133"/>
      <c r="F277" s="133"/>
      <c r="G277" s="133"/>
      <c r="H277" s="133"/>
      <c r="I277" s="133"/>
      <c r="J277" s="133"/>
      <c r="K277" s="134"/>
      <c r="L277" s="134"/>
      <c r="M277" s="132"/>
      <c r="N277" s="132"/>
      <c r="O277" s="132"/>
      <c r="P277" s="135"/>
      <c r="Q277" s="135"/>
      <c r="R277" s="135"/>
      <c r="S277" s="135"/>
      <c r="T277" s="136"/>
      <c r="U277" s="136"/>
      <c r="V277" s="136"/>
      <c r="W277" s="136"/>
      <c r="X277" s="136"/>
      <c r="Y277" s="136"/>
      <c r="Z277" s="136"/>
      <c r="AA277" s="136"/>
      <c r="AB277" s="136"/>
      <c r="AC277" s="136"/>
      <c r="AD277" s="136"/>
      <c r="AE277" s="136"/>
      <c r="AF277" s="133"/>
      <c r="AG277" s="133"/>
    </row>
    <row r="278" spans="1:33" x14ac:dyDescent="0.2">
      <c r="A278" s="132"/>
      <c r="B278" s="135"/>
      <c r="C278" s="133"/>
      <c r="D278" s="133"/>
      <c r="E278" s="133"/>
      <c r="F278" s="133"/>
      <c r="G278" s="133"/>
      <c r="H278" s="133"/>
      <c r="I278" s="133"/>
      <c r="J278" s="133"/>
      <c r="K278" s="134"/>
      <c r="L278" s="134"/>
      <c r="M278" s="132"/>
      <c r="N278" s="132"/>
      <c r="O278" s="132"/>
      <c r="P278" s="135"/>
      <c r="Q278" s="135"/>
      <c r="R278" s="135"/>
      <c r="S278" s="135"/>
      <c r="T278" s="136"/>
      <c r="U278" s="136"/>
      <c r="V278" s="136"/>
      <c r="W278" s="136"/>
      <c r="X278" s="136"/>
      <c r="Y278" s="136"/>
      <c r="Z278" s="136"/>
      <c r="AA278" s="136"/>
      <c r="AB278" s="136"/>
      <c r="AC278" s="136"/>
      <c r="AD278" s="136"/>
      <c r="AE278" s="136"/>
      <c r="AF278" s="133"/>
      <c r="AG278" s="133"/>
    </row>
    <row r="279" spans="1:33" x14ac:dyDescent="0.2">
      <c r="A279" s="132"/>
      <c r="B279" s="135"/>
      <c r="C279" s="133"/>
      <c r="D279" s="133"/>
      <c r="E279" s="133"/>
      <c r="F279" s="133"/>
      <c r="G279" s="133"/>
      <c r="H279" s="133"/>
      <c r="I279" s="133"/>
      <c r="J279" s="133"/>
      <c r="K279" s="134"/>
      <c r="L279" s="134"/>
      <c r="M279" s="132"/>
      <c r="N279" s="132"/>
      <c r="O279" s="132"/>
      <c r="P279" s="135"/>
      <c r="Q279" s="135"/>
      <c r="R279" s="135"/>
      <c r="S279" s="135"/>
      <c r="T279" s="136"/>
      <c r="U279" s="136"/>
      <c r="V279" s="136"/>
      <c r="W279" s="136"/>
      <c r="X279" s="136"/>
      <c r="Y279" s="136"/>
      <c r="Z279" s="136"/>
      <c r="AA279" s="136"/>
      <c r="AB279" s="136"/>
      <c r="AC279" s="136"/>
      <c r="AD279" s="136"/>
      <c r="AE279" s="136"/>
      <c r="AF279" s="133"/>
      <c r="AG279" s="133"/>
    </row>
    <row r="280" spans="1:33" x14ac:dyDescent="0.2">
      <c r="A280" s="132"/>
      <c r="B280" s="135"/>
      <c r="C280" s="133"/>
      <c r="D280" s="133"/>
      <c r="E280" s="133"/>
      <c r="F280" s="133"/>
      <c r="G280" s="133"/>
      <c r="H280" s="133"/>
      <c r="I280" s="133"/>
      <c r="J280" s="133"/>
      <c r="K280" s="134"/>
      <c r="L280" s="134"/>
      <c r="M280" s="132"/>
      <c r="N280" s="132"/>
      <c r="O280" s="132"/>
      <c r="P280" s="135"/>
      <c r="Q280" s="135"/>
      <c r="R280" s="135"/>
      <c r="S280" s="135"/>
      <c r="T280" s="136"/>
      <c r="U280" s="136"/>
      <c r="V280" s="136"/>
      <c r="W280" s="136"/>
      <c r="X280" s="136"/>
      <c r="Y280" s="136"/>
      <c r="Z280" s="136"/>
      <c r="AA280" s="136"/>
      <c r="AB280" s="136"/>
      <c r="AC280" s="136"/>
      <c r="AD280" s="136"/>
      <c r="AE280" s="136"/>
      <c r="AF280" s="133"/>
      <c r="AG280" s="133"/>
    </row>
    <row r="281" spans="1:33" x14ac:dyDescent="0.2">
      <c r="A281" s="132"/>
      <c r="B281" s="135"/>
      <c r="C281" s="133"/>
      <c r="D281" s="133"/>
      <c r="E281" s="133"/>
      <c r="F281" s="133"/>
      <c r="G281" s="133"/>
      <c r="H281" s="133"/>
      <c r="I281" s="133"/>
      <c r="J281" s="133"/>
      <c r="K281" s="134"/>
      <c r="L281" s="134"/>
      <c r="M281" s="132"/>
      <c r="N281" s="132"/>
      <c r="O281" s="132"/>
      <c r="P281" s="135"/>
      <c r="Q281" s="135"/>
      <c r="R281" s="135"/>
      <c r="S281" s="135"/>
      <c r="T281" s="136"/>
      <c r="U281" s="136"/>
      <c r="V281" s="136"/>
      <c r="W281" s="136"/>
      <c r="X281" s="136"/>
      <c r="Y281" s="136"/>
      <c r="Z281" s="136"/>
      <c r="AA281" s="136"/>
      <c r="AB281" s="136"/>
      <c r="AC281" s="136"/>
      <c r="AD281" s="136"/>
      <c r="AE281" s="136"/>
      <c r="AF281" s="133"/>
      <c r="AG281" s="133"/>
    </row>
    <row r="282" spans="1:33" x14ac:dyDescent="0.2">
      <c r="A282" s="132"/>
      <c r="B282" s="135"/>
      <c r="C282" s="133"/>
      <c r="D282" s="133"/>
      <c r="E282" s="133"/>
      <c r="F282" s="133"/>
      <c r="G282" s="133"/>
      <c r="H282" s="133"/>
      <c r="I282" s="133"/>
      <c r="J282" s="133"/>
      <c r="K282" s="134"/>
      <c r="L282" s="134"/>
      <c r="M282" s="132"/>
      <c r="N282" s="132"/>
      <c r="O282" s="132"/>
      <c r="P282" s="135"/>
      <c r="Q282" s="135"/>
      <c r="R282" s="135"/>
      <c r="S282" s="135"/>
      <c r="T282" s="136"/>
      <c r="U282" s="136"/>
      <c r="V282" s="136"/>
      <c r="W282" s="136"/>
      <c r="X282" s="136"/>
      <c r="Y282" s="136"/>
      <c r="Z282" s="136"/>
      <c r="AA282" s="136"/>
      <c r="AB282" s="136"/>
      <c r="AC282" s="136"/>
      <c r="AD282" s="136"/>
      <c r="AE282" s="136"/>
      <c r="AF282" s="133"/>
      <c r="AG282" s="133"/>
    </row>
    <row r="283" spans="1:33" x14ac:dyDescent="0.2">
      <c r="A283" s="132"/>
      <c r="B283" s="135"/>
      <c r="C283" s="133"/>
      <c r="D283" s="133"/>
      <c r="E283" s="133"/>
      <c r="F283" s="133"/>
      <c r="G283" s="133"/>
      <c r="H283" s="133"/>
      <c r="I283" s="133"/>
      <c r="J283" s="133"/>
      <c r="K283" s="134"/>
      <c r="L283" s="134"/>
      <c r="M283" s="132"/>
      <c r="N283" s="132"/>
      <c r="O283" s="132"/>
      <c r="P283" s="135"/>
      <c r="Q283" s="135"/>
      <c r="R283" s="135"/>
      <c r="S283" s="135"/>
      <c r="T283" s="136"/>
      <c r="U283" s="136"/>
      <c r="V283" s="136"/>
      <c r="W283" s="136"/>
      <c r="X283" s="136"/>
      <c r="Y283" s="136"/>
      <c r="Z283" s="136"/>
      <c r="AA283" s="136"/>
      <c r="AB283" s="136"/>
      <c r="AC283" s="136"/>
      <c r="AD283" s="136"/>
      <c r="AE283" s="136"/>
      <c r="AF283" s="133"/>
      <c r="AG283" s="133"/>
    </row>
    <row r="284" spans="1:33" x14ac:dyDescent="0.2">
      <c r="A284" s="132"/>
      <c r="B284" s="135"/>
      <c r="C284" s="133"/>
      <c r="D284" s="133"/>
      <c r="E284" s="133"/>
      <c r="F284" s="133"/>
      <c r="G284" s="133"/>
      <c r="H284" s="133"/>
      <c r="I284" s="133"/>
      <c r="J284" s="133"/>
      <c r="K284" s="134"/>
      <c r="L284" s="134"/>
      <c r="M284" s="132"/>
      <c r="N284" s="132"/>
      <c r="O284" s="132"/>
      <c r="P284" s="135"/>
      <c r="Q284" s="135"/>
      <c r="R284" s="135"/>
      <c r="S284" s="135"/>
      <c r="T284" s="136"/>
      <c r="U284" s="136"/>
      <c r="V284" s="136"/>
      <c r="W284" s="136"/>
      <c r="X284" s="136"/>
      <c r="Y284" s="136"/>
      <c r="Z284" s="136"/>
      <c r="AA284" s="136"/>
      <c r="AB284" s="136"/>
      <c r="AC284" s="136"/>
      <c r="AD284" s="136"/>
      <c r="AE284" s="136"/>
      <c r="AF284" s="133"/>
      <c r="AG284" s="133"/>
    </row>
    <row r="285" spans="1:33" x14ac:dyDescent="0.2">
      <c r="A285" s="132"/>
      <c r="B285" s="135"/>
      <c r="C285" s="133"/>
      <c r="D285" s="133"/>
      <c r="E285" s="133"/>
      <c r="F285" s="133"/>
      <c r="G285" s="133"/>
      <c r="H285" s="133"/>
      <c r="I285" s="133"/>
      <c r="J285" s="133"/>
      <c r="K285" s="134"/>
      <c r="L285" s="134"/>
      <c r="M285" s="132"/>
      <c r="N285" s="132"/>
      <c r="O285" s="132"/>
      <c r="P285" s="135"/>
      <c r="Q285" s="135"/>
      <c r="R285" s="135"/>
      <c r="S285" s="135"/>
      <c r="T285" s="136"/>
      <c r="U285" s="136"/>
      <c r="V285" s="136"/>
      <c r="W285" s="136"/>
      <c r="X285" s="136"/>
      <c r="Y285" s="136"/>
      <c r="Z285" s="136"/>
      <c r="AA285" s="136"/>
      <c r="AB285" s="136"/>
      <c r="AC285" s="136"/>
      <c r="AD285" s="136"/>
      <c r="AE285" s="136"/>
      <c r="AF285" s="133"/>
      <c r="AG285" s="133"/>
    </row>
    <row r="286" spans="1:33" x14ac:dyDescent="0.2">
      <c r="A286" s="132"/>
      <c r="B286" s="135"/>
      <c r="C286" s="133"/>
      <c r="D286" s="133"/>
      <c r="E286" s="133"/>
      <c r="F286" s="133"/>
      <c r="G286" s="133"/>
      <c r="H286" s="133"/>
      <c r="I286" s="133"/>
      <c r="J286" s="133"/>
      <c r="K286" s="134"/>
      <c r="L286" s="134"/>
      <c r="M286" s="132"/>
      <c r="N286" s="132"/>
      <c r="O286" s="132"/>
      <c r="P286" s="135"/>
      <c r="Q286" s="135"/>
      <c r="R286" s="135"/>
      <c r="S286" s="135"/>
      <c r="T286" s="136"/>
      <c r="U286" s="136"/>
      <c r="V286" s="136"/>
      <c r="W286" s="136"/>
      <c r="X286" s="136"/>
      <c r="Y286" s="136"/>
      <c r="Z286" s="136"/>
      <c r="AA286" s="136"/>
      <c r="AB286" s="136"/>
      <c r="AC286" s="136"/>
      <c r="AD286" s="136"/>
      <c r="AE286" s="136"/>
      <c r="AF286" s="133"/>
      <c r="AG286" s="133"/>
    </row>
    <row r="287" spans="1:33" x14ac:dyDescent="0.2">
      <c r="A287" s="132"/>
      <c r="B287" s="135"/>
      <c r="C287" s="133"/>
      <c r="D287" s="133"/>
      <c r="E287" s="133"/>
      <c r="F287" s="133"/>
      <c r="G287" s="133"/>
      <c r="H287" s="133"/>
      <c r="I287" s="133"/>
      <c r="J287" s="133"/>
      <c r="K287" s="134"/>
      <c r="L287" s="134"/>
      <c r="M287" s="132"/>
      <c r="N287" s="132"/>
      <c r="O287" s="132"/>
      <c r="P287" s="135"/>
      <c r="Q287" s="135"/>
      <c r="R287" s="135"/>
      <c r="S287" s="135"/>
      <c r="T287" s="136"/>
      <c r="U287" s="136"/>
      <c r="V287" s="136"/>
      <c r="W287" s="136"/>
      <c r="X287" s="136"/>
      <c r="Y287" s="136"/>
      <c r="Z287" s="136"/>
      <c r="AA287" s="136"/>
      <c r="AB287" s="136"/>
      <c r="AC287" s="136"/>
      <c r="AD287" s="136"/>
      <c r="AE287" s="136"/>
      <c r="AF287" s="133"/>
      <c r="AG287" s="133"/>
    </row>
    <row r="288" spans="1:33" x14ac:dyDescent="0.2">
      <c r="A288" s="132"/>
      <c r="B288" s="135"/>
      <c r="C288" s="133"/>
      <c r="D288" s="133"/>
      <c r="E288" s="133"/>
      <c r="F288" s="133"/>
      <c r="G288" s="133"/>
      <c r="H288" s="133"/>
      <c r="I288" s="133"/>
      <c r="J288" s="133"/>
      <c r="K288" s="134"/>
      <c r="L288" s="134"/>
      <c r="M288" s="132"/>
      <c r="N288" s="132"/>
      <c r="O288" s="132"/>
      <c r="P288" s="135"/>
      <c r="Q288" s="135"/>
      <c r="R288" s="135"/>
      <c r="S288" s="135"/>
      <c r="T288" s="136"/>
      <c r="U288" s="136"/>
      <c r="V288" s="136"/>
      <c r="W288" s="136"/>
      <c r="X288" s="136"/>
      <c r="Y288" s="136"/>
      <c r="Z288" s="136"/>
      <c r="AA288" s="136"/>
      <c r="AB288" s="136"/>
      <c r="AC288" s="136"/>
      <c r="AD288" s="136"/>
      <c r="AE288" s="136"/>
      <c r="AF288" s="133"/>
      <c r="AG288" s="133"/>
    </row>
    <row r="289" spans="1:33" x14ac:dyDescent="0.2">
      <c r="A289" s="132"/>
      <c r="B289" s="135"/>
      <c r="C289" s="133"/>
      <c r="D289" s="133"/>
      <c r="E289" s="133"/>
      <c r="F289" s="133"/>
      <c r="G289" s="133"/>
      <c r="H289" s="133"/>
      <c r="I289" s="133"/>
      <c r="J289" s="133"/>
      <c r="K289" s="134"/>
      <c r="L289" s="134"/>
      <c r="M289" s="132"/>
      <c r="N289" s="132"/>
      <c r="O289" s="132"/>
      <c r="P289" s="135"/>
      <c r="Q289" s="135"/>
      <c r="R289" s="135"/>
      <c r="S289" s="135"/>
      <c r="T289" s="136"/>
      <c r="U289" s="136"/>
      <c r="V289" s="136"/>
      <c r="W289" s="136"/>
      <c r="X289" s="136"/>
      <c r="Y289" s="136"/>
      <c r="Z289" s="136"/>
      <c r="AA289" s="136"/>
      <c r="AB289" s="136"/>
      <c r="AC289" s="136"/>
      <c r="AD289" s="136"/>
      <c r="AE289" s="136"/>
      <c r="AF289" s="133"/>
      <c r="AG289" s="133"/>
    </row>
    <row r="290" spans="1:33" x14ac:dyDescent="0.2">
      <c r="A290" s="132"/>
      <c r="B290" s="135"/>
      <c r="C290" s="133"/>
      <c r="D290" s="133"/>
      <c r="E290" s="133"/>
      <c r="F290" s="133"/>
      <c r="G290" s="133"/>
      <c r="H290" s="133"/>
      <c r="I290" s="133"/>
      <c r="J290" s="133"/>
      <c r="K290" s="134"/>
      <c r="L290" s="134"/>
      <c r="M290" s="132"/>
      <c r="N290" s="132"/>
      <c r="O290" s="132"/>
      <c r="P290" s="135"/>
      <c r="Q290" s="135"/>
      <c r="R290" s="135"/>
      <c r="S290" s="135"/>
      <c r="T290" s="136"/>
      <c r="U290" s="136"/>
      <c r="V290" s="136"/>
      <c r="W290" s="136"/>
      <c r="X290" s="136"/>
      <c r="Y290" s="136"/>
      <c r="Z290" s="136"/>
      <c r="AA290" s="136"/>
      <c r="AB290" s="136"/>
      <c r="AC290" s="136"/>
      <c r="AD290" s="136"/>
      <c r="AE290" s="136"/>
      <c r="AF290" s="133"/>
      <c r="AG290" s="133"/>
    </row>
    <row r="291" spans="1:33" x14ac:dyDescent="0.2">
      <c r="A291" s="132"/>
      <c r="B291" s="135"/>
      <c r="C291" s="133"/>
      <c r="D291" s="133"/>
      <c r="E291" s="133"/>
      <c r="F291" s="133"/>
      <c r="G291" s="133"/>
      <c r="H291" s="133"/>
      <c r="I291" s="133"/>
      <c r="J291" s="133"/>
      <c r="K291" s="134"/>
      <c r="L291" s="134"/>
      <c r="M291" s="132"/>
      <c r="N291" s="132"/>
      <c r="O291" s="132"/>
      <c r="P291" s="135"/>
      <c r="Q291" s="135"/>
      <c r="R291" s="135"/>
      <c r="S291" s="135"/>
      <c r="T291" s="136"/>
      <c r="U291" s="136"/>
      <c r="V291" s="136"/>
      <c r="W291" s="136"/>
      <c r="X291" s="136"/>
      <c r="Y291" s="136"/>
      <c r="Z291" s="136"/>
      <c r="AA291" s="136"/>
      <c r="AB291" s="136"/>
      <c r="AC291" s="136"/>
      <c r="AD291" s="136"/>
      <c r="AE291" s="136"/>
      <c r="AF291" s="133"/>
      <c r="AG291" s="133"/>
    </row>
    <row r="292" spans="1:33" x14ac:dyDescent="0.2">
      <c r="A292" s="132"/>
      <c r="B292" s="135"/>
      <c r="C292" s="133"/>
      <c r="D292" s="133"/>
      <c r="E292" s="133"/>
      <c r="F292" s="133"/>
      <c r="G292" s="133"/>
      <c r="H292" s="133"/>
      <c r="I292" s="133"/>
      <c r="J292" s="133"/>
      <c r="K292" s="134"/>
      <c r="L292" s="134"/>
      <c r="M292" s="132"/>
      <c r="N292" s="132"/>
      <c r="O292" s="132"/>
      <c r="P292" s="135"/>
      <c r="Q292" s="135"/>
      <c r="R292" s="135"/>
      <c r="S292" s="135"/>
      <c r="T292" s="136"/>
      <c r="U292" s="136"/>
      <c r="V292" s="136"/>
      <c r="W292" s="136"/>
      <c r="X292" s="136"/>
      <c r="Y292" s="136"/>
      <c r="Z292" s="136"/>
      <c r="AA292" s="136"/>
      <c r="AB292" s="136"/>
      <c r="AC292" s="136"/>
      <c r="AD292" s="136"/>
      <c r="AE292" s="136"/>
      <c r="AF292" s="133"/>
      <c r="AG292" s="133"/>
    </row>
    <row r="293" spans="1:33" x14ac:dyDescent="0.2">
      <c r="A293" s="132"/>
      <c r="B293" s="135"/>
      <c r="C293" s="133"/>
      <c r="D293" s="133"/>
      <c r="E293" s="133"/>
      <c r="F293" s="133"/>
      <c r="G293" s="133"/>
      <c r="H293" s="133"/>
      <c r="I293" s="133"/>
      <c r="J293" s="133"/>
      <c r="K293" s="134"/>
      <c r="L293" s="134"/>
      <c r="M293" s="132"/>
      <c r="N293" s="132"/>
      <c r="O293" s="132"/>
      <c r="P293" s="135"/>
      <c r="Q293" s="135"/>
      <c r="R293" s="135"/>
      <c r="S293" s="135"/>
      <c r="T293" s="136"/>
      <c r="U293" s="136"/>
      <c r="V293" s="136"/>
      <c r="W293" s="136"/>
      <c r="X293" s="136"/>
      <c r="Y293" s="136"/>
      <c r="Z293" s="136"/>
      <c r="AA293" s="136"/>
      <c r="AB293" s="136"/>
      <c r="AC293" s="136"/>
      <c r="AD293" s="136"/>
      <c r="AE293" s="136"/>
      <c r="AF293" s="133"/>
      <c r="AG293" s="133"/>
    </row>
    <row r="294" spans="1:33" x14ac:dyDescent="0.2">
      <c r="A294" s="132"/>
      <c r="B294" s="135"/>
      <c r="C294" s="133"/>
      <c r="D294" s="133"/>
      <c r="E294" s="133"/>
      <c r="F294" s="133"/>
      <c r="G294" s="133"/>
      <c r="H294" s="133"/>
      <c r="I294" s="133"/>
      <c r="J294" s="133"/>
      <c r="K294" s="134"/>
      <c r="L294" s="134"/>
      <c r="M294" s="132"/>
      <c r="N294" s="132"/>
      <c r="O294" s="132"/>
      <c r="P294" s="135"/>
      <c r="Q294" s="135"/>
      <c r="R294" s="135"/>
      <c r="S294" s="135"/>
      <c r="T294" s="136"/>
      <c r="U294" s="136"/>
      <c r="V294" s="136"/>
      <c r="W294" s="136"/>
      <c r="X294" s="136"/>
      <c r="Y294" s="136"/>
      <c r="Z294" s="136"/>
      <c r="AA294" s="136"/>
      <c r="AB294" s="136"/>
      <c r="AC294" s="136"/>
      <c r="AD294" s="136"/>
      <c r="AE294" s="136"/>
      <c r="AF294" s="133"/>
      <c r="AG294" s="133"/>
    </row>
    <row r="295" spans="1:33" x14ac:dyDescent="0.2">
      <c r="A295" s="132"/>
      <c r="B295" s="135"/>
      <c r="C295" s="133"/>
      <c r="D295" s="133"/>
      <c r="E295" s="133"/>
      <c r="F295" s="133"/>
      <c r="G295" s="133"/>
      <c r="H295" s="133"/>
      <c r="I295" s="133"/>
      <c r="J295" s="133"/>
      <c r="K295" s="134"/>
      <c r="L295" s="134"/>
      <c r="M295" s="132"/>
      <c r="N295" s="132"/>
      <c r="O295" s="132"/>
      <c r="P295" s="135"/>
      <c r="Q295" s="135"/>
      <c r="R295" s="135"/>
      <c r="S295" s="135"/>
      <c r="T295" s="136"/>
      <c r="U295" s="136"/>
      <c r="V295" s="136"/>
      <c r="W295" s="136"/>
      <c r="X295" s="136"/>
      <c r="Y295" s="136"/>
      <c r="Z295" s="136"/>
      <c r="AA295" s="136"/>
      <c r="AB295" s="136"/>
      <c r="AC295" s="136"/>
      <c r="AD295" s="136"/>
      <c r="AE295" s="136"/>
      <c r="AF295" s="133"/>
      <c r="AG295" s="133"/>
    </row>
    <row r="296" spans="1:33" x14ac:dyDescent="0.2">
      <c r="A296" s="132"/>
      <c r="B296" s="135"/>
      <c r="C296" s="133"/>
      <c r="D296" s="133"/>
      <c r="E296" s="133"/>
      <c r="F296" s="133"/>
      <c r="G296" s="133"/>
      <c r="H296" s="133"/>
      <c r="I296" s="133"/>
      <c r="J296" s="133"/>
      <c r="K296" s="134"/>
      <c r="L296" s="134"/>
      <c r="M296" s="132"/>
      <c r="N296" s="132"/>
      <c r="O296" s="132"/>
      <c r="P296" s="135"/>
      <c r="Q296" s="135"/>
      <c r="R296" s="135"/>
      <c r="S296" s="135"/>
      <c r="T296" s="136"/>
      <c r="U296" s="136"/>
      <c r="V296" s="136"/>
      <c r="W296" s="136"/>
      <c r="X296" s="136"/>
      <c r="Y296" s="136"/>
      <c r="Z296" s="136"/>
      <c r="AA296" s="136"/>
      <c r="AB296" s="136"/>
      <c r="AC296" s="136"/>
      <c r="AD296" s="136"/>
      <c r="AE296" s="136"/>
      <c r="AF296" s="133"/>
      <c r="AG296" s="133"/>
    </row>
    <row r="297" spans="1:33" x14ac:dyDescent="0.2">
      <c r="A297" s="132"/>
      <c r="B297" s="135"/>
      <c r="C297" s="133"/>
      <c r="D297" s="133"/>
      <c r="E297" s="133"/>
      <c r="F297" s="133"/>
      <c r="G297" s="133"/>
      <c r="H297" s="133"/>
      <c r="I297" s="133"/>
      <c r="J297" s="133"/>
      <c r="K297" s="134"/>
      <c r="L297" s="134"/>
      <c r="M297" s="132"/>
      <c r="N297" s="132"/>
      <c r="O297" s="132"/>
      <c r="P297" s="135"/>
      <c r="Q297" s="135"/>
      <c r="R297" s="135"/>
      <c r="S297" s="135"/>
      <c r="T297" s="136"/>
      <c r="U297" s="136"/>
      <c r="V297" s="136"/>
      <c r="W297" s="136"/>
      <c r="X297" s="136"/>
      <c r="Y297" s="136"/>
      <c r="Z297" s="136"/>
      <c r="AA297" s="136"/>
      <c r="AB297" s="136"/>
      <c r="AC297" s="136"/>
      <c r="AD297" s="136"/>
      <c r="AE297" s="136"/>
      <c r="AF297" s="133"/>
      <c r="AG297" s="133"/>
    </row>
    <row r="298" spans="1:33" x14ac:dyDescent="0.2">
      <c r="A298" s="132"/>
      <c r="B298" s="135"/>
      <c r="C298" s="133"/>
      <c r="D298" s="133"/>
      <c r="E298" s="133"/>
      <c r="F298" s="133"/>
      <c r="G298" s="133"/>
      <c r="H298" s="133"/>
      <c r="I298" s="133"/>
      <c r="J298" s="133"/>
      <c r="K298" s="134"/>
      <c r="L298" s="134"/>
      <c r="M298" s="132"/>
      <c r="N298" s="132"/>
      <c r="O298" s="132"/>
      <c r="P298" s="135"/>
      <c r="Q298" s="135"/>
      <c r="R298" s="135"/>
      <c r="S298" s="135"/>
      <c r="T298" s="136"/>
      <c r="U298" s="136"/>
      <c r="V298" s="136"/>
      <c r="W298" s="136"/>
      <c r="X298" s="136"/>
      <c r="Y298" s="136"/>
      <c r="Z298" s="136"/>
      <c r="AA298" s="136"/>
      <c r="AB298" s="136"/>
      <c r="AC298" s="136"/>
      <c r="AD298" s="136"/>
      <c r="AE298" s="136"/>
      <c r="AF298" s="133"/>
      <c r="AG298" s="133"/>
    </row>
    <row r="299" spans="1:33" x14ac:dyDescent="0.2">
      <c r="A299" s="132"/>
      <c r="B299" s="135"/>
      <c r="C299" s="133"/>
      <c r="D299" s="133"/>
      <c r="E299" s="133"/>
      <c r="F299" s="133"/>
      <c r="G299" s="133"/>
      <c r="H299" s="133"/>
      <c r="I299" s="133"/>
      <c r="J299" s="133"/>
      <c r="K299" s="134"/>
      <c r="L299" s="134"/>
      <c r="M299" s="132"/>
      <c r="N299" s="132"/>
      <c r="O299" s="132"/>
      <c r="P299" s="135"/>
      <c r="Q299" s="135"/>
      <c r="R299" s="135"/>
      <c r="S299" s="135"/>
      <c r="T299" s="136"/>
      <c r="U299" s="136"/>
      <c r="V299" s="136"/>
      <c r="W299" s="136"/>
      <c r="X299" s="136"/>
      <c r="Y299" s="136"/>
      <c r="Z299" s="136"/>
      <c r="AA299" s="136"/>
      <c r="AB299" s="136"/>
      <c r="AC299" s="136"/>
      <c r="AD299" s="136"/>
      <c r="AE299" s="136"/>
      <c r="AF299" s="133"/>
      <c r="AG299" s="133"/>
    </row>
    <row r="300" spans="1:33" x14ac:dyDescent="0.2">
      <c r="A300" s="132"/>
      <c r="B300" s="135"/>
      <c r="C300" s="133"/>
      <c r="D300" s="133"/>
      <c r="E300" s="133"/>
      <c r="F300" s="133"/>
      <c r="G300" s="133"/>
      <c r="H300" s="133"/>
      <c r="I300" s="133"/>
      <c r="J300" s="133"/>
      <c r="K300" s="134"/>
      <c r="L300" s="134"/>
      <c r="M300" s="132"/>
      <c r="N300" s="132"/>
      <c r="O300" s="132"/>
      <c r="P300" s="135"/>
      <c r="Q300" s="135"/>
      <c r="R300" s="135"/>
      <c r="S300" s="135"/>
      <c r="T300" s="136"/>
      <c r="U300" s="136"/>
      <c r="V300" s="136"/>
      <c r="W300" s="136"/>
      <c r="X300" s="136"/>
      <c r="Y300" s="136"/>
      <c r="Z300" s="136"/>
      <c r="AA300" s="136"/>
      <c r="AB300" s="136"/>
      <c r="AC300" s="136"/>
      <c r="AD300" s="136"/>
      <c r="AE300" s="136"/>
      <c r="AF300" s="133"/>
      <c r="AG300" s="133"/>
    </row>
    <row r="301" spans="1:33" x14ac:dyDescent="0.2">
      <c r="A301" s="132"/>
      <c r="B301" s="135"/>
      <c r="C301" s="133"/>
      <c r="D301" s="133"/>
      <c r="E301" s="133"/>
      <c r="F301" s="133"/>
      <c r="G301" s="133"/>
      <c r="H301" s="133"/>
      <c r="I301" s="133"/>
      <c r="J301" s="133"/>
      <c r="K301" s="134"/>
      <c r="L301" s="134"/>
      <c r="M301" s="132"/>
      <c r="N301" s="132"/>
      <c r="O301" s="132"/>
      <c r="P301" s="135"/>
      <c r="Q301" s="135"/>
      <c r="R301" s="135"/>
      <c r="S301" s="135"/>
      <c r="T301" s="136"/>
      <c r="U301" s="136"/>
      <c r="V301" s="136"/>
      <c r="W301" s="136"/>
      <c r="X301" s="136"/>
      <c r="Y301" s="136"/>
      <c r="Z301" s="136"/>
      <c r="AA301" s="136"/>
      <c r="AB301" s="136"/>
      <c r="AC301" s="136"/>
      <c r="AD301" s="136"/>
      <c r="AE301" s="136"/>
      <c r="AF301" s="133"/>
      <c r="AG301" s="133"/>
    </row>
    <row r="302" spans="1:33" x14ac:dyDescent="0.2">
      <c r="A302" s="132"/>
      <c r="B302" s="135"/>
      <c r="C302" s="133"/>
      <c r="D302" s="133"/>
      <c r="E302" s="133"/>
      <c r="F302" s="133"/>
      <c r="G302" s="133"/>
      <c r="H302" s="133"/>
      <c r="I302" s="133"/>
      <c r="J302" s="133"/>
      <c r="K302" s="134"/>
      <c r="L302" s="134"/>
      <c r="M302" s="132"/>
      <c r="N302" s="132"/>
      <c r="O302" s="132"/>
      <c r="P302" s="135"/>
      <c r="Q302" s="135"/>
      <c r="R302" s="135"/>
      <c r="S302" s="135"/>
      <c r="T302" s="136"/>
      <c r="U302" s="136"/>
      <c r="V302" s="136"/>
      <c r="W302" s="136"/>
      <c r="X302" s="136"/>
      <c r="Y302" s="136"/>
      <c r="Z302" s="136"/>
      <c r="AA302" s="136"/>
      <c r="AB302" s="136"/>
      <c r="AC302" s="136"/>
      <c r="AD302" s="136"/>
      <c r="AE302" s="136"/>
      <c r="AF302" s="133"/>
      <c r="AG302" s="133"/>
    </row>
    <row r="303" spans="1:33" x14ac:dyDescent="0.2">
      <c r="A303" s="132"/>
      <c r="B303" s="135"/>
      <c r="C303" s="133"/>
      <c r="D303" s="133"/>
      <c r="E303" s="133"/>
      <c r="F303" s="133"/>
      <c r="G303" s="133"/>
      <c r="H303" s="133"/>
      <c r="I303" s="133"/>
      <c r="J303" s="133"/>
      <c r="K303" s="134"/>
      <c r="L303" s="134"/>
      <c r="M303" s="132"/>
      <c r="N303" s="132"/>
      <c r="O303" s="132"/>
      <c r="P303" s="135"/>
      <c r="Q303" s="135"/>
      <c r="R303" s="135"/>
      <c r="S303" s="135"/>
      <c r="T303" s="136"/>
      <c r="U303" s="136"/>
      <c r="V303" s="136"/>
      <c r="W303" s="136"/>
      <c r="X303" s="136"/>
      <c r="Y303" s="136"/>
      <c r="Z303" s="136"/>
      <c r="AA303" s="136"/>
      <c r="AB303" s="136"/>
      <c r="AC303" s="136"/>
      <c r="AD303" s="136"/>
      <c r="AE303" s="136"/>
      <c r="AF303" s="133"/>
      <c r="AG303" s="133"/>
    </row>
    <row r="304" spans="1:33" x14ac:dyDescent="0.2">
      <c r="A304" s="132"/>
      <c r="B304" s="135"/>
      <c r="C304" s="133"/>
      <c r="D304" s="133"/>
      <c r="E304" s="133"/>
      <c r="F304" s="133"/>
      <c r="G304" s="133"/>
      <c r="H304" s="133"/>
      <c r="I304" s="133"/>
      <c r="J304" s="133"/>
      <c r="K304" s="134"/>
      <c r="L304" s="134"/>
      <c r="M304" s="132"/>
      <c r="N304" s="132"/>
      <c r="O304" s="132"/>
      <c r="P304" s="135"/>
      <c r="Q304" s="135"/>
      <c r="R304" s="135"/>
      <c r="S304" s="135"/>
      <c r="T304" s="136"/>
      <c r="U304" s="136"/>
      <c r="V304" s="136"/>
      <c r="W304" s="136"/>
      <c r="X304" s="136"/>
      <c r="Y304" s="136"/>
      <c r="Z304" s="136"/>
      <c r="AA304" s="136"/>
      <c r="AB304" s="136"/>
      <c r="AC304" s="136"/>
      <c r="AD304" s="136"/>
      <c r="AE304" s="136"/>
      <c r="AF304" s="133"/>
      <c r="AG304" s="133"/>
    </row>
    <row r="305" spans="1:33" x14ac:dyDescent="0.2">
      <c r="A305" s="132"/>
      <c r="B305" s="135"/>
      <c r="C305" s="133"/>
      <c r="D305" s="133"/>
      <c r="E305" s="133"/>
      <c r="F305" s="133"/>
      <c r="G305" s="133"/>
      <c r="H305" s="133"/>
      <c r="I305" s="133"/>
      <c r="J305" s="133"/>
      <c r="K305" s="134"/>
      <c r="L305" s="134"/>
      <c r="M305" s="132"/>
      <c r="N305" s="132"/>
      <c r="O305" s="132"/>
      <c r="P305" s="135"/>
      <c r="Q305" s="135"/>
      <c r="R305" s="135"/>
      <c r="S305" s="135"/>
      <c r="T305" s="136"/>
      <c r="U305" s="136"/>
      <c r="V305" s="136"/>
      <c r="W305" s="136"/>
      <c r="X305" s="136"/>
      <c r="Y305" s="136"/>
      <c r="Z305" s="136"/>
      <c r="AA305" s="136"/>
      <c r="AB305" s="136"/>
      <c r="AC305" s="136"/>
      <c r="AD305" s="136"/>
      <c r="AE305" s="136"/>
      <c r="AF305" s="133"/>
      <c r="AG305" s="133"/>
    </row>
    <row r="306" spans="1:33" x14ac:dyDescent="0.2">
      <c r="A306" s="132"/>
      <c r="B306" s="135"/>
      <c r="C306" s="133"/>
      <c r="D306" s="133"/>
      <c r="E306" s="133"/>
      <c r="F306" s="133"/>
      <c r="G306" s="133"/>
      <c r="H306" s="133"/>
      <c r="I306" s="133"/>
      <c r="J306" s="133"/>
      <c r="K306" s="134"/>
      <c r="L306" s="134"/>
      <c r="M306" s="132"/>
      <c r="N306" s="132"/>
      <c r="O306" s="132"/>
      <c r="P306" s="135"/>
      <c r="Q306" s="135"/>
      <c r="R306" s="135"/>
      <c r="S306" s="135"/>
      <c r="T306" s="136"/>
      <c r="U306" s="136"/>
      <c r="V306" s="136"/>
      <c r="W306" s="136"/>
      <c r="X306" s="136"/>
      <c r="Y306" s="136"/>
      <c r="Z306" s="136"/>
      <c r="AA306" s="136"/>
      <c r="AB306" s="136"/>
      <c r="AC306" s="136"/>
      <c r="AD306" s="136"/>
      <c r="AE306" s="136"/>
      <c r="AF306" s="133"/>
      <c r="AG306" s="133"/>
    </row>
    <row r="307" spans="1:33" x14ac:dyDescent="0.2">
      <c r="A307" s="132"/>
      <c r="B307" s="135"/>
      <c r="C307" s="133"/>
      <c r="D307" s="133"/>
      <c r="E307" s="133"/>
      <c r="F307" s="133"/>
      <c r="G307" s="133"/>
      <c r="H307" s="133"/>
      <c r="I307" s="133"/>
      <c r="J307" s="133"/>
      <c r="K307" s="134"/>
      <c r="L307" s="134"/>
      <c r="M307" s="132"/>
      <c r="N307" s="132"/>
      <c r="O307" s="132"/>
      <c r="P307" s="135"/>
      <c r="Q307" s="135"/>
      <c r="R307" s="135"/>
      <c r="S307" s="135"/>
      <c r="T307" s="136"/>
      <c r="U307" s="136"/>
      <c r="V307" s="136"/>
      <c r="W307" s="136"/>
      <c r="X307" s="136"/>
      <c r="Y307" s="136"/>
      <c r="Z307" s="136"/>
      <c r="AA307" s="136"/>
      <c r="AB307" s="136"/>
      <c r="AC307" s="136"/>
      <c r="AD307" s="136"/>
      <c r="AE307" s="136"/>
      <c r="AF307" s="133"/>
      <c r="AG307" s="133"/>
    </row>
    <row r="308" spans="1:33" x14ac:dyDescent="0.2">
      <c r="A308" s="132"/>
      <c r="B308" s="135"/>
      <c r="C308" s="133"/>
      <c r="D308" s="133"/>
      <c r="E308" s="133"/>
      <c r="F308" s="133"/>
      <c r="G308" s="133"/>
      <c r="H308" s="133"/>
      <c r="I308" s="133"/>
      <c r="J308" s="133"/>
      <c r="K308" s="134"/>
      <c r="L308" s="134"/>
      <c r="M308" s="132"/>
      <c r="N308" s="132"/>
      <c r="O308" s="132"/>
      <c r="P308" s="135"/>
      <c r="Q308" s="135"/>
      <c r="R308" s="135"/>
      <c r="S308" s="135"/>
      <c r="T308" s="136"/>
      <c r="U308" s="136"/>
      <c r="V308" s="136"/>
      <c r="W308" s="136"/>
      <c r="X308" s="136"/>
      <c r="Y308" s="136"/>
      <c r="Z308" s="136"/>
      <c r="AA308" s="136"/>
      <c r="AB308" s="136"/>
      <c r="AC308" s="136"/>
      <c r="AD308" s="136"/>
      <c r="AE308" s="136"/>
      <c r="AF308" s="133"/>
      <c r="AG308" s="133"/>
    </row>
    <row r="309" spans="1:33" x14ac:dyDescent="0.2">
      <c r="A309" s="132"/>
      <c r="B309" s="135"/>
      <c r="C309" s="133"/>
      <c r="D309" s="133"/>
      <c r="E309" s="133"/>
      <c r="F309" s="133"/>
      <c r="G309" s="133"/>
      <c r="H309" s="133"/>
      <c r="I309" s="133"/>
      <c r="J309" s="133"/>
      <c r="K309" s="134"/>
      <c r="L309" s="134"/>
      <c r="M309" s="132"/>
      <c r="N309" s="132"/>
      <c r="O309" s="132"/>
      <c r="P309" s="135"/>
      <c r="Q309" s="135"/>
      <c r="R309" s="135"/>
      <c r="S309" s="135"/>
      <c r="T309" s="136"/>
      <c r="U309" s="136"/>
      <c r="V309" s="136"/>
      <c r="W309" s="136"/>
      <c r="X309" s="136"/>
      <c r="Y309" s="136"/>
      <c r="Z309" s="136"/>
      <c r="AA309" s="136"/>
      <c r="AB309" s="136"/>
      <c r="AC309" s="136"/>
      <c r="AD309" s="136"/>
      <c r="AE309" s="136"/>
      <c r="AF309" s="133"/>
      <c r="AG309" s="133"/>
    </row>
    <row r="310" spans="1:33" x14ac:dyDescent="0.2">
      <c r="A310" s="132"/>
      <c r="B310" s="135"/>
      <c r="C310" s="133"/>
      <c r="D310" s="133"/>
      <c r="E310" s="133"/>
      <c r="F310" s="133"/>
      <c r="G310" s="133"/>
      <c r="H310" s="133"/>
      <c r="I310" s="133"/>
      <c r="J310" s="133"/>
      <c r="K310" s="134"/>
      <c r="L310" s="134"/>
      <c r="M310" s="132"/>
      <c r="N310" s="132"/>
      <c r="O310" s="132"/>
      <c r="P310" s="135"/>
      <c r="Q310" s="135"/>
      <c r="R310" s="135"/>
      <c r="S310" s="135"/>
      <c r="T310" s="136"/>
      <c r="U310" s="136"/>
      <c r="V310" s="136"/>
      <c r="W310" s="136"/>
      <c r="X310" s="136"/>
      <c r="Y310" s="136"/>
      <c r="Z310" s="136"/>
      <c r="AA310" s="136"/>
      <c r="AB310" s="136"/>
      <c r="AC310" s="136"/>
      <c r="AD310" s="136"/>
      <c r="AE310" s="136"/>
      <c r="AF310" s="133"/>
      <c r="AG310" s="133"/>
    </row>
    <row r="311" spans="1:33" x14ac:dyDescent="0.2">
      <c r="A311" s="132"/>
      <c r="B311" s="135"/>
      <c r="C311" s="133"/>
      <c r="D311" s="133"/>
      <c r="E311" s="133"/>
      <c r="F311" s="133"/>
      <c r="G311" s="133"/>
      <c r="H311" s="133"/>
      <c r="I311" s="133"/>
      <c r="J311" s="133"/>
      <c r="K311" s="134"/>
      <c r="L311" s="134"/>
      <c r="M311" s="132"/>
      <c r="N311" s="132"/>
      <c r="O311" s="132"/>
      <c r="P311" s="135"/>
      <c r="Q311" s="135"/>
      <c r="R311" s="135"/>
      <c r="S311" s="135"/>
      <c r="T311" s="136"/>
      <c r="U311" s="136"/>
      <c r="V311" s="136"/>
      <c r="W311" s="136"/>
      <c r="X311" s="136"/>
      <c r="Y311" s="136"/>
      <c r="Z311" s="136"/>
      <c r="AA311" s="136"/>
      <c r="AB311" s="136"/>
      <c r="AC311" s="136"/>
      <c r="AD311" s="136"/>
      <c r="AE311" s="136"/>
      <c r="AF311" s="133"/>
      <c r="AG311" s="133"/>
    </row>
    <row r="312" spans="1:33" x14ac:dyDescent="0.2">
      <c r="A312" s="132"/>
      <c r="B312" s="135"/>
      <c r="C312" s="133"/>
      <c r="D312" s="133"/>
      <c r="E312" s="133"/>
      <c r="F312" s="133"/>
      <c r="G312" s="133"/>
      <c r="H312" s="133"/>
      <c r="I312" s="133"/>
      <c r="J312" s="133"/>
      <c r="K312" s="134"/>
      <c r="L312" s="134"/>
      <c r="M312" s="132"/>
      <c r="N312" s="132"/>
      <c r="O312" s="132"/>
      <c r="P312" s="135"/>
      <c r="Q312" s="135"/>
      <c r="R312" s="135"/>
      <c r="S312" s="135"/>
      <c r="T312" s="136"/>
      <c r="U312" s="136"/>
      <c r="V312" s="136"/>
      <c r="W312" s="136"/>
      <c r="X312" s="136"/>
      <c r="Y312" s="136"/>
      <c r="Z312" s="136"/>
      <c r="AA312" s="136"/>
      <c r="AB312" s="136"/>
      <c r="AC312" s="136"/>
      <c r="AD312" s="136"/>
      <c r="AE312" s="136"/>
      <c r="AF312" s="133"/>
      <c r="AG312" s="133"/>
    </row>
    <row r="313" spans="1:33" x14ac:dyDescent="0.2">
      <c r="A313" s="132"/>
      <c r="B313" s="135"/>
      <c r="C313" s="133"/>
      <c r="D313" s="133"/>
      <c r="E313" s="133"/>
      <c r="F313" s="133"/>
      <c r="G313" s="133"/>
      <c r="H313" s="133"/>
      <c r="I313" s="133"/>
      <c r="J313" s="133"/>
      <c r="K313" s="134"/>
      <c r="L313" s="134"/>
      <c r="M313" s="132"/>
      <c r="N313" s="132"/>
      <c r="O313" s="132"/>
      <c r="P313" s="135"/>
      <c r="Q313" s="135"/>
      <c r="R313" s="135"/>
      <c r="S313" s="135"/>
      <c r="T313" s="136"/>
      <c r="U313" s="136"/>
      <c r="V313" s="136"/>
      <c r="W313" s="136"/>
      <c r="X313" s="136"/>
      <c r="Y313" s="136"/>
      <c r="Z313" s="136"/>
      <c r="AA313" s="136"/>
      <c r="AB313" s="136"/>
      <c r="AC313" s="136"/>
      <c r="AD313" s="136"/>
      <c r="AE313" s="136"/>
      <c r="AF313" s="133"/>
      <c r="AG313" s="133"/>
    </row>
    <row r="314" spans="1:33" x14ac:dyDescent="0.2">
      <c r="A314" s="132"/>
      <c r="B314" s="135"/>
      <c r="C314" s="133"/>
      <c r="D314" s="133"/>
      <c r="E314" s="133"/>
      <c r="F314" s="133"/>
      <c r="G314" s="133"/>
      <c r="H314" s="133"/>
      <c r="I314" s="133"/>
      <c r="J314" s="133"/>
      <c r="K314" s="134"/>
      <c r="L314" s="134"/>
      <c r="M314" s="132"/>
      <c r="N314" s="132"/>
      <c r="O314" s="132"/>
      <c r="P314" s="135"/>
      <c r="Q314" s="135"/>
      <c r="R314" s="135"/>
      <c r="S314" s="135"/>
      <c r="T314" s="136"/>
      <c r="U314" s="136"/>
      <c r="V314" s="136"/>
      <c r="W314" s="136"/>
      <c r="X314" s="136"/>
      <c r="Y314" s="136"/>
      <c r="Z314" s="136"/>
      <c r="AA314" s="136"/>
      <c r="AB314" s="136"/>
      <c r="AC314" s="136"/>
      <c r="AD314" s="136"/>
      <c r="AE314" s="136"/>
      <c r="AF314" s="133"/>
      <c r="AG314" s="133"/>
    </row>
    <row r="315" spans="1:33" x14ac:dyDescent="0.2">
      <c r="A315" s="132"/>
      <c r="B315" s="135"/>
      <c r="C315" s="133"/>
      <c r="D315" s="133"/>
      <c r="E315" s="133"/>
      <c r="F315" s="133"/>
      <c r="G315" s="133"/>
      <c r="H315" s="133"/>
      <c r="I315" s="133"/>
      <c r="J315" s="133"/>
      <c r="K315" s="134"/>
      <c r="L315" s="134"/>
      <c r="M315" s="132"/>
      <c r="N315" s="132"/>
      <c r="O315" s="132"/>
      <c r="P315" s="135"/>
      <c r="Q315" s="135"/>
      <c r="R315" s="135"/>
      <c r="S315" s="135"/>
      <c r="T315" s="136"/>
      <c r="U315" s="136"/>
      <c r="V315" s="136"/>
      <c r="W315" s="136"/>
      <c r="X315" s="136"/>
      <c r="Y315" s="136"/>
      <c r="Z315" s="136"/>
      <c r="AA315" s="136"/>
      <c r="AB315" s="136"/>
      <c r="AC315" s="136"/>
      <c r="AD315" s="136"/>
      <c r="AE315" s="136"/>
      <c r="AF315" s="133"/>
      <c r="AG315" s="133"/>
    </row>
    <row r="316" spans="1:33" x14ac:dyDescent="0.2">
      <c r="A316" s="132"/>
      <c r="B316" s="135"/>
      <c r="C316" s="133"/>
      <c r="D316" s="133"/>
      <c r="E316" s="133"/>
      <c r="F316" s="133"/>
      <c r="G316" s="133"/>
      <c r="H316" s="133"/>
      <c r="I316" s="133"/>
      <c r="J316" s="133"/>
      <c r="K316" s="134"/>
      <c r="L316" s="134"/>
      <c r="M316" s="132"/>
      <c r="N316" s="132"/>
      <c r="O316" s="132"/>
      <c r="P316" s="135"/>
      <c r="Q316" s="135"/>
      <c r="R316" s="135"/>
      <c r="S316" s="135"/>
      <c r="T316" s="136"/>
      <c r="U316" s="136"/>
      <c r="V316" s="136"/>
      <c r="W316" s="136"/>
      <c r="X316" s="136"/>
      <c r="Y316" s="136"/>
      <c r="Z316" s="136"/>
      <c r="AA316" s="136"/>
      <c r="AB316" s="136"/>
      <c r="AC316" s="136"/>
      <c r="AD316" s="136"/>
      <c r="AE316" s="136"/>
      <c r="AF316" s="133"/>
      <c r="AG316" s="133"/>
    </row>
    <row r="317" spans="1:33" x14ac:dyDescent="0.2">
      <c r="A317" s="132"/>
      <c r="B317" s="135"/>
      <c r="C317" s="133"/>
      <c r="D317" s="133"/>
      <c r="E317" s="133"/>
      <c r="F317" s="133"/>
      <c r="G317" s="133"/>
      <c r="H317" s="133"/>
      <c r="I317" s="133"/>
      <c r="J317" s="133"/>
      <c r="K317" s="134"/>
      <c r="L317" s="134"/>
      <c r="M317" s="132"/>
      <c r="N317" s="132"/>
      <c r="O317" s="132"/>
      <c r="P317" s="135"/>
      <c r="Q317" s="135"/>
      <c r="R317" s="135"/>
      <c r="S317" s="135"/>
      <c r="T317" s="136"/>
      <c r="U317" s="136"/>
      <c r="V317" s="136"/>
      <c r="W317" s="136"/>
      <c r="X317" s="136"/>
      <c r="Y317" s="136"/>
      <c r="Z317" s="136"/>
      <c r="AA317" s="136"/>
      <c r="AB317" s="136"/>
      <c r="AC317" s="136"/>
      <c r="AD317" s="136"/>
      <c r="AE317" s="136"/>
      <c r="AF317" s="133"/>
      <c r="AG317" s="133"/>
    </row>
    <row r="318" spans="1:33" x14ac:dyDescent="0.2">
      <c r="A318" s="132"/>
      <c r="B318" s="135"/>
      <c r="C318" s="133"/>
      <c r="D318" s="133"/>
      <c r="E318" s="133"/>
      <c r="F318" s="133"/>
      <c r="G318" s="133"/>
      <c r="H318" s="133"/>
      <c r="I318" s="133"/>
      <c r="J318" s="133"/>
      <c r="K318" s="134"/>
      <c r="L318" s="134"/>
      <c r="M318" s="132"/>
      <c r="N318" s="132"/>
      <c r="O318" s="132"/>
      <c r="P318" s="135"/>
      <c r="Q318" s="135"/>
      <c r="R318" s="135"/>
      <c r="S318" s="135"/>
      <c r="T318" s="136"/>
      <c r="U318" s="136"/>
      <c r="V318" s="136"/>
      <c r="W318" s="136"/>
      <c r="X318" s="136"/>
      <c r="Y318" s="136"/>
      <c r="Z318" s="136"/>
      <c r="AA318" s="136"/>
      <c r="AB318" s="136"/>
      <c r="AC318" s="136"/>
      <c r="AD318" s="136"/>
      <c r="AE318" s="136"/>
      <c r="AF318" s="133"/>
      <c r="AG318" s="133"/>
    </row>
    <row r="319" spans="1:33" x14ac:dyDescent="0.2">
      <c r="A319" s="132"/>
      <c r="B319" s="135"/>
      <c r="C319" s="133"/>
      <c r="D319" s="133"/>
      <c r="E319" s="133"/>
      <c r="F319" s="133"/>
      <c r="G319" s="133"/>
      <c r="H319" s="133"/>
      <c r="I319" s="133"/>
      <c r="J319" s="133"/>
      <c r="K319" s="134"/>
      <c r="L319" s="134"/>
      <c r="M319" s="132"/>
      <c r="N319" s="132"/>
      <c r="O319" s="132"/>
      <c r="P319" s="135"/>
      <c r="Q319" s="135"/>
      <c r="R319" s="135"/>
      <c r="S319" s="135"/>
      <c r="T319" s="136"/>
      <c r="U319" s="136"/>
      <c r="V319" s="136"/>
      <c r="W319" s="136"/>
      <c r="X319" s="136"/>
      <c r="Y319" s="136"/>
      <c r="Z319" s="136"/>
      <c r="AA319" s="136"/>
      <c r="AB319" s="136"/>
      <c r="AC319" s="136"/>
      <c r="AD319" s="136"/>
      <c r="AE319" s="136"/>
      <c r="AF319" s="133"/>
      <c r="AG319" s="133"/>
    </row>
    <row r="320" spans="1:33" x14ac:dyDescent="0.2">
      <c r="A320" s="132"/>
      <c r="B320" s="135"/>
      <c r="C320" s="133"/>
      <c r="D320" s="133"/>
      <c r="E320" s="133"/>
      <c r="F320" s="133"/>
      <c r="G320" s="133"/>
      <c r="H320" s="133"/>
      <c r="I320" s="133"/>
      <c r="J320" s="133"/>
      <c r="K320" s="134"/>
      <c r="L320" s="134"/>
      <c r="M320" s="132"/>
      <c r="N320" s="132"/>
      <c r="O320" s="132"/>
      <c r="P320" s="135"/>
      <c r="Q320" s="135"/>
      <c r="R320" s="135"/>
      <c r="S320" s="135"/>
      <c r="T320" s="136"/>
      <c r="U320" s="136"/>
      <c r="V320" s="136"/>
      <c r="W320" s="136"/>
      <c r="X320" s="136"/>
      <c r="Y320" s="136"/>
      <c r="Z320" s="136"/>
      <c r="AA320" s="136"/>
      <c r="AB320" s="136"/>
      <c r="AC320" s="136"/>
      <c r="AD320" s="136"/>
      <c r="AE320" s="136"/>
      <c r="AF320" s="133"/>
      <c r="AG320" s="133"/>
    </row>
    <row r="321" spans="1:33" x14ac:dyDescent="0.2">
      <c r="A321" s="132"/>
      <c r="B321" s="135"/>
      <c r="C321" s="133"/>
      <c r="D321" s="133"/>
      <c r="E321" s="133"/>
      <c r="F321" s="133"/>
      <c r="G321" s="133"/>
      <c r="H321" s="133"/>
      <c r="I321" s="133"/>
      <c r="J321" s="133"/>
      <c r="K321" s="134"/>
      <c r="L321" s="134"/>
      <c r="M321" s="132"/>
      <c r="N321" s="132"/>
      <c r="O321" s="132"/>
      <c r="P321" s="135"/>
      <c r="Q321" s="135"/>
      <c r="R321" s="135"/>
      <c r="S321" s="135"/>
      <c r="T321" s="136"/>
      <c r="U321" s="136"/>
      <c r="V321" s="136"/>
      <c r="W321" s="136"/>
      <c r="X321" s="136"/>
      <c r="Y321" s="136"/>
      <c r="Z321" s="136"/>
      <c r="AA321" s="136"/>
      <c r="AB321" s="136"/>
      <c r="AC321" s="136"/>
      <c r="AD321" s="136"/>
      <c r="AE321" s="136"/>
      <c r="AF321" s="133"/>
      <c r="AG321" s="133"/>
    </row>
    <row r="322" spans="1:33" x14ac:dyDescent="0.2">
      <c r="A322" s="132"/>
      <c r="B322" s="135"/>
      <c r="C322" s="133"/>
      <c r="D322" s="133"/>
      <c r="E322" s="133"/>
      <c r="F322" s="133"/>
      <c r="G322" s="133"/>
      <c r="H322" s="133"/>
      <c r="I322" s="133"/>
      <c r="J322" s="133"/>
      <c r="K322" s="134"/>
      <c r="L322" s="134"/>
      <c r="M322" s="132"/>
      <c r="N322" s="132"/>
      <c r="O322" s="132"/>
      <c r="P322" s="135"/>
      <c r="Q322" s="135"/>
      <c r="R322" s="135"/>
      <c r="S322" s="135"/>
      <c r="T322" s="136"/>
      <c r="U322" s="136"/>
      <c r="V322" s="136"/>
      <c r="W322" s="136"/>
      <c r="X322" s="136"/>
      <c r="Y322" s="136"/>
      <c r="Z322" s="136"/>
      <c r="AA322" s="136"/>
      <c r="AB322" s="136"/>
      <c r="AC322" s="136"/>
      <c r="AD322" s="136"/>
      <c r="AE322" s="136"/>
      <c r="AF322" s="133"/>
      <c r="AG322" s="133"/>
    </row>
    <row r="323" spans="1:33" x14ac:dyDescent="0.2">
      <c r="A323" s="132"/>
      <c r="B323" s="135"/>
      <c r="C323" s="133"/>
      <c r="D323" s="133"/>
      <c r="E323" s="133"/>
      <c r="F323" s="133"/>
      <c r="G323" s="133"/>
      <c r="H323" s="133"/>
      <c r="I323" s="133"/>
      <c r="J323" s="133"/>
      <c r="K323" s="134"/>
      <c r="L323" s="134"/>
      <c r="M323" s="132"/>
      <c r="N323" s="132"/>
      <c r="O323" s="132"/>
      <c r="P323" s="135"/>
      <c r="Q323" s="135"/>
      <c r="R323" s="135"/>
      <c r="S323" s="135"/>
      <c r="T323" s="136"/>
      <c r="U323" s="136"/>
      <c r="V323" s="136"/>
      <c r="W323" s="136"/>
      <c r="X323" s="136"/>
      <c r="Y323" s="136"/>
      <c r="Z323" s="136"/>
      <c r="AA323" s="136"/>
      <c r="AB323" s="136"/>
      <c r="AC323" s="136"/>
      <c r="AD323" s="136"/>
      <c r="AE323" s="136"/>
      <c r="AF323" s="133"/>
      <c r="AG323" s="133"/>
    </row>
    <row r="324" spans="1:33" x14ac:dyDescent="0.2">
      <c r="A324" s="132"/>
      <c r="B324" s="135"/>
      <c r="C324" s="133"/>
      <c r="D324" s="133"/>
      <c r="E324" s="133"/>
      <c r="F324" s="133"/>
      <c r="G324" s="133"/>
      <c r="H324" s="133"/>
      <c r="I324" s="133"/>
      <c r="J324" s="133"/>
      <c r="K324" s="134"/>
      <c r="L324" s="134"/>
      <c r="M324" s="132"/>
      <c r="N324" s="132"/>
      <c r="O324" s="132"/>
      <c r="P324" s="135"/>
      <c r="Q324" s="135"/>
      <c r="R324" s="135"/>
      <c r="S324" s="135"/>
      <c r="T324" s="136"/>
      <c r="U324" s="136"/>
      <c r="V324" s="136"/>
      <c r="W324" s="136"/>
      <c r="X324" s="136"/>
      <c r="Y324" s="136"/>
      <c r="Z324" s="136"/>
      <c r="AA324" s="136"/>
      <c r="AB324" s="136"/>
      <c r="AC324" s="136"/>
      <c r="AD324" s="136"/>
      <c r="AE324" s="136"/>
      <c r="AF324" s="133"/>
      <c r="AG324" s="133"/>
    </row>
    <row r="325" spans="1:33" x14ac:dyDescent="0.2">
      <c r="A325" s="132"/>
      <c r="B325" s="135"/>
      <c r="C325" s="133"/>
      <c r="D325" s="133"/>
      <c r="E325" s="133"/>
      <c r="F325" s="133"/>
      <c r="G325" s="133"/>
      <c r="H325" s="133"/>
      <c r="I325" s="133"/>
      <c r="J325" s="133"/>
      <c r="K325" s="134"/>
      <c r="L325" s="134"/>
      <c r="M325" s="132"/>
      <c r="N325" s="132"/>
      <c r="O325" s="132"/>
      <c r="P325" s="135"/>
      <c r="Q325" s="135"/>
      <c r="R325" s="135"/>
      <c r="S325" s="135"/>
      <c r="T325" s="136"/>
      <c r="U325" s="136"/>
      <c r="V325" s="136"/>
      <c r="W325" s="136"/>
      <c r="X325" s="136"/>
      <c r="Y325" s="136"/>
      <c r="Z325" s="136"/>
      <c r="AA325" s="136"/>
      <c r="AB325" s="136"/>
      <c r="AC325" s="136"/>
      <c r="AD325" s="136"/>
      <c r="AE325" s="136"/>
      <c r="AF325" s="133"/>
      <c r="AG325" s="133"/>
    </row>
    <row r="326" spans="1:33" x14ac:dyDescent="0.2">
      <c r="A326" s="132"/>
      <c r="B326" s="135"/>
      <c r="C326" s="133"/>
      <c r="D326" s="133"/>
      <c r="E326" s="133"/>
      <c r="F326" s="133"/>
      <c r="G326" s="133"/>
      <c r="H326" s="133"/>
      <c r="I326" s="133"/>
      <c r="J326" s="133"/>
      <c r="K326" s="134"/>
      <c r="L326" s="134"/>
      <c r="M326" s="132"/>
      <c r="N326" s="132"/>
      <c r="O326" s="132"/>
      <c r="P326" s="135"/>
      <c r="Q326" s="135"/>
      <c r="R326" s="135"/>
      <c r="S326" s="135"/>
      <c r="T326" s="136"/>
      <c r="U326" s="136"/>
      <c r="V326" s="136"/>
      <c r="W326" s="136"/>
      <c r="X326" s="136"/>
      <c r="Y326" s="136"/>
      <c r="Z326" s="136"/>
      <c r="AA326" s="136"/>
      <c r="AB326" s="136"/>
      <c r="AC326" s="136"/>
      <c r="AD326" s="136"/>
      <c r="AE326" s="136"/>
      <c r="AF326" s="133"/>
      <c r="AG326" s="133"/>
    </row>
    <row r="327" spans="1:33" x14ac:dyDescent="0.2">
      <c r="A327" s="132"/>
      <c r="B327" s="135"/>
      <c r="C327" s="133"/>
      <c r="D327" s="133"/>
      <c r="E327" s="133"/>
      <c r="F327" s="133"/>
      <c r="G327" s="133"/>
      <c r="H327" s="133"/>
      <c r="I327" s="133"/>
      <c r="J327" s="133"/>
      <c r="K327" s="134"/>
      <c r="L327" s="134"/>
      <c r="M327" s="132"/>
      <c r="N327" s="132"/>
      <c r="O327" s="132"/>
      <c r="P327" s="135"/>
      <c r="Q327" s="135"/>
      <c r="R327" s="135"/>
      <c r="S327" s="135"/>
      <c r="T327" s="136"/>
      <c r="U327" s="136"/>
      <c r="V327" s="136"/>
      <c r="W327" s="136"/>
      <c r="X327" s="136"/>
      <c r="Y327" s="136"/>
      <c r="Z327" s="136"/>
      <c r="AA327" s="136"/>
      <c r="AB327" s="136"/>
      <c r="AC327" s="136"/>
      <c r="AD327" s="136"/>
      <c r="AE327" s="136"/>
      <c r="AF327" s="133"/>
      <c r="AG327" s="133"/>
    </row>
    <row r="328" spans="1:33" x14ac:dyDescent="0.2">
      <c r="A328" s="132"/>
      <c r="B328" s="135"/>
      <c r="C328" s="133"/>
      <c r="D328" s="133"/>
      <c r="E328" s="133"/>
      <c r="F328" s="133"/>
      <c r="G328" s="133"/>
      <c r="H328" s="133"/>
      <c r="I328" s="133"/>
      <c r="J328" s="133"/>
      <c r="K328" s="134"/>
      <c r="L328" s="134"/>
      <c r="M328" s="132"/>
      <c r="N328" s="132"/>
      <c r="O328" s="132"/>
      <c r="P328" s="135"/>
      <c r="Q328" s="135"/>
      <c r="R328" s="135"/>
      <c r="S328" s="135"/>
      <c r="T328" s="136"/>
      <c r="U328" s="136"/>
      <c r="V328" s="136"/>
      <c r="W328" s="136"/>
      <c r="X328" s="136"/>
      <c r="Y328" s="136"/>
      <c r="Z328" s="136"/>
      <c r="AA328" s="136"/>
      <c r="AB328" s="136"/>
      <c r="AC328" s="136"/>
      <c r="AD328" s="136"/>
      <c r="AE328" s="136"/>
      <c r="AF328" s="133"/>
      <c r="AG328" s="133"/>
    </row>
    <row r="329" spans="1:33" x14ac:dyDescent="0.2">
      <c r="A329" s="132"/>
      <c r="B329" s="135"/>
      <c r="C329" s="133"/>
      <c r="D329" s="133"/>
      <c r="E329" s="133"/>
      <c r="F329" s="133"/>
      <c r="G329" s="133"/>
      <c r="H329" s="133"/>
      <c r="I329" s="133"/>
      <c r="J329" s="133"/>
      <c r="K329" s="134"/>
      <c r="L329" s="134"/>
      <c r="M329" s="132"/>
      <c r="N329" s="132"/>
      <c r="O329" s="132"/>
      <c r="P329" s="135"/>
      <c r="Q329" s="135"/>
      <c r="R329" s="135"/>
      <c r="S329" s="135"/>
      <c r="T329" s="136"/>
      <c r="U329" s="136"/>
      <c r="V329" s="136"/>
      <c r="W329" s="136"/>
      <c r="X329" s="136"/>
      <c r="Y329" s="136"/>
      <c r="Z329" s="136"/>
      <c r="AA329" s="136"/>
      <c r="AB329" s="136"/>
      <c r="AC329" s="136"/>
      <c r="AD329" s="136"/>
      <c r="AE329" s="136"/>
      <c r="AF329" s="133"/>
      <c r="AG329" s="133"/>
    </row>
    <row r="330" spans="1:33" x14ac:dyDescent="0.2">
      <c r="A330" s="132"/>
      <c r="B330" s="135"/>
      <c r="C330" s="133"/>
      <c r="D330" s="133"/>
      <c r="E330" s="133"/>
      <c r="F330" s="133"/>
      <c r="G330" s="133"/>
      <c r="H330" s="133"/>
      <c r="I330" s="133"/>
      <c r="J330" s="133"/>
      <c r="K330" s="134"/>
      <c r="L330" s="134"/>
      <c r="M330" s="132"/>
      <c r="N330" s="132"/>
      <c r="O330" s="132"/>
      <c r="P330" s="135"/>
      <c r="Q330" s="135"/>
      <c r="R330" s="135"/>
      <c r="S330" s="135"/>
      <c r="T330" s="136"/>
      <c r="U330" s="136"/>
      <c r="V330" s="136"/>
      <c r="W330" s="136"/>
      <c r="X330" s="136"/>
      <c r="Y330" s="136"/>
      <c r="Z330" s="136"/>
      <c r="AA330" s="136"/>
      <c r="AB330" s="136"/>
      <c r="AC330" s="136"/>
      <c r="AD330" s="136"/>
      <c r="AE330" s="136"/>
      <c r="AF330" s="133"/>
      <c r="AG330" s="133"/>
    </row>
    <row r="331" spans="1:33" x14ac:dyDescent="0.2">
      <c r="A331" s="132"/>
      <c r="B331" s="135"/>
      <c r="C331" s="133"/>
      <c r="D331" s="133"/>
      <c r="E331" s="133"/>
      <c r="F331" s="133"/>
      <c r="G331" s="133"/>
      <c r="H331" s="133"/>
      <c r="I331" s="133"/>
      <c r="J331" s="133"/>
      <c r="K331" s="134"/>
      <c r="L331" s="134"/>
      <c r="M331" s="132"/>
      <c r="N331" s="132"/>
      <c r="O331" s="132"/>
      <c r="P331" s="135"/>
      <c r="Q331" s="135"/>
      <c r="R331" s="135"/>
      <c r="S331" s="135"/>
      <c r="T331" s="136"/>
      <c r="U331" s="136"/>
      <c r="V331" s="136"/>
      <c r="W331" s="136"/>
      <c r="X331" s="136"/>
      <c r="Y331" s="136"/>
      <c r="Z331" s="136"/>
      <c r="AA331" s="136"/>
      <c r="AB331" s="136"/>
      <c r="AC331" s="136"/>
      <c r="AD331" s="136"/>
      <c r="AE331" s="136"/>
      <c r="AF331" s="133"/>
      <c r="AG331" s="133"/>
    </row>
    <row r="332" spans="1:33" x14ac:dyDescent="0.2">
      <c r="A332" s="132"/>
      <c r="B332" s="135"/>
      <c r="C332" s="133"/>
      <c r="D332" s="133"/>
      <c r="E332" s="133"/>
      <c r="F332" s="133"/>
      <c r="G332" s="133"/>
      <c r="H332" s="133"/>
      <c r="I332" s="133"/>
      <c r="J332" s="133"/>
      <c r="K332" s="134"/>
      <c r="L332" s="134"/>
      <c r="M332" s="132"/>
      <c r="N332" s="132"/>
      <c r="O332" s="132"/>
      <c r="P332" s="135"/>
      <c r="Q332" s="135"/>
      <c r="R332" s="135"/>
      <c r="S332" s="135"/>
      <c r="T332" s="136"/>
      <c r="U332" s="136"/>
      <c r="V332" s="136"/>
      <c r="W332" s="136"/>
      <c r="X332" s="136"/>
      <c r="Y332" s="136"/>
      <c r="Z332" s="136"/>
      <c r="AA332" s="136"/>
      <c r="AB332" s="136"/>
      <c r="AC332" s="136"/>
      <c r="AD332" s="136"/>
      <c r="AE332" s="136"/>
      <c r="AF332" s="133"/>
      <c r="AG332" s="133"/>
    </row>
    <row r="333" spans="1:33" x14ac:dyDescent="0.2">
      <c r="A333" s="132"/>
      <c r="B333" s="135"/>
      <c r="C333" s="133"/>
      <c r="D333" s="133"/>
      <c r="E333" s="133"/>
      <c r="F333" s="133"/>
      <c r="G333" s="133"/>
      <c r="H333" s="133"/>
      <c r="I333" s="133"/>
      <c r="J333" s="133"/>
      <c r="K333" s="134"/>
      <c r="L333" s="134"/>
      <c r="M333" s="132"/>
      <c r="N333" s="132"/>
      <c r="O333" s="132"/>
      <c r="P333" s="135"/>
      <c r="Q333" s="135"/>
      <c r="R333" s="135"/>
      <c r="S333" s="135"/>
      <c r="T333" s="136"/>
      <c r="U333" s="136"/>
      <c r="V333" s="136"/>
      <c r="W333" s="136"/>
      <c r="X333" s="136"/>
      <c r="Y333" s="136"/>
      <c r="Z333" s="136"/>
      <c r="AA333" s="136"/>
      <c r="AB333" s="136"/>
      <c r="AC333" s="136"/>
      <c r="AD333" s="136"/>
      <c r="AE333" s="136"/>
      <c r="AF333" s="133"/>
      <c r="AG333" s="133"/>
    </row>
    <row r="334" spans="1:33" x14ac:dyDescent="0.2">
      <c r="A334" s="132"/>
      <c r="B334" s="135"/>
      <c r="C334" s="133"/>
      <c r="D334" s="133"/>
      <c r="E334" s="133"/>
      <c r="F334" s="133"/>
      <c r="G334" s="133"/>
      <c r="H334" s="133"/>
      <c r="I334" s="133"/>
      <c r="J334" s="133"/>
      <c r="K334" s="134"/>
      <c r="L334" s="134"/>
      <c r="M334" s="132"/>
      <c r="N334" s="132"/>
      <c r="O334" s="132"/>
      <c r="P334" s="135"/>
      <c r="Q334" s="135"/>
      <c r="R334" s="135"/>
      <c r="S334" s="135"/>
      <c r="T334" s="136"/>
      <c r="U334" s="136"/>
      <c r="V334" s="136"/>
      <c r="W334" s="136"/>
      <c r="X334" s="136"/>
      <c r="Y334" s="136"/>
      <c r="Z334" s="136"/>
      <c r="AA334" s="136"/>
      <c r="AB334" s="136"/>
      <c r="AC334" s="136"/>
      <c r="AD334" s="136"/>
      <c r="AE334" s="136"/>
      <c r="AF334" s="133"/>
      <c r="AG334" s="133"/>
    </row>
    <row r="335" spans="1:33" x14ac:dyDescent="0.2">
      <c r="A335" s="132"/>
      <c r="B335" s="135"/>
      <c r="C335" s="133"/>
      <c r="D335" s="133"/>
      <c r="E335" s="133"/>
      <c r="F335" s="133"/>
      <c r="G335" s="133"/>
      <c r="H335" s="133"/>
      <c r="I335" s="133"/>
      <c r="J335" s="133"/>
      <c r="K335" s="134"/>
      <c r="L335" s="134"/>
      <c r="M335" s="132"/>
      <c r="N335" s="132"/>
      <c r="O335" s="132"/>
      <c r="P335" s="135"/>
      <c r="Q335" s="135"/>
      <c r="R335" s="135"/>
      <c r="S335" s="135"/>
      <c r="T335" s="136"/>
      <c r="U335" s="136"/>
      <c r="V335" s="136"/>
      <c r="W335" s="136"/>
      <c r="X335" s="136"/>
      <c r="Y335" s="136"/>
      <c r="Z335" s="136"/>
      <c r="AA335" s="136"/>
      <c r="AB335" s="136"/>
      <c r="AC335" s="136"/>
      <c r="AD335" s="136"/>
      <c r="AE335" s="136"/>
      <c r="AF335" s="133"/>
      <c r="AG335" s="133"/>
    </row>
    <row r="336" spans="1:33" x14ac:dyDescent="0.2">
      <c r="A336" s="132"/>
      <c r="B336" s="135"/>
      <c r="C336" s="133"/>
      <c r="D336" s="133"/>
      <c r="E336" s="133"/>
      <c r="F336" s="133"/>
      <c r="G336" s="133"/>
      <c r="H336" s="133"/>
      <c r="I336" s="133"/>
      <c r="J336" s="133"/>
      <c r="K336" s="134"/>
      <c r="L336" s="134"/>
      <c r="M336" s="132"/>
      <c r="N336" s="132"/>
      <c r="O336" s="132"/>
      <c r="P336" s="135"/>
      <c r="Q336" s="135"/>
      <c r="R336" s="135"/>
      <c r="S336" s="135"/>
      <c r="T336" s="136"/>
      <c r="U336" s="136"/>
      <c r="V336" s="136"/>
      <c r="W336" s="136"/>
      <c r="X336" s="136"/>
      <c r="Y336" s="136"/>
      <c r="Z336" s="136"/>
      <c r="AA336" s="136"/>
      <c r="AB336" s="136"/>
      <c r="AC336" s="136"/>
      <c r="AD336" s="136"/>
      <c r="AE336" s="136"/>
      <c r="AF336" s="133"/>
      <c r="AG336" s="133"/>
    </row>
    <row r="337" spans="1:33" x14ac:dyDescent="0.2">
      <c r="A337" s="132"/>
      <c r="B337" s="135"/>
      <c r="C337" s="133"/>
      <c r="D337" s="133"/>
      <c r="E337" s="133"/>
      <c r="F337" s="133"/>
      <c r="G337" s="133"/>
      <c r="H337" s="133"/>
      <c r="I337" s="133"/>
      <c r="J337" s="133"/>
      <c r="K337" s="134"/>
      <c r="L337" s="134"/>
      <c r="M337" s="132"/>
      <c r="N337" s="132"/>
      <c r="O337" s="132"/>
      <c r="P337" s="135"/>
      <c r="Q337" s="135"/>
      <c r="R337" s="135"/>
      <c r="S337" s="135"/>
      <c r="T337" s="136"/>
      <c r="U337" s="136"/>
      <c r="V337" s="136"/>
      <c r="W337" s="136"/>
      <c r="X337" s="136"/>
      <c r="Y337" s="136"/>
      <c r="Z337" s="136"/>
      <c r="AA337" s="136"/>
      <c r="AB337" s="136"/>
      <c r="AC337" s="136"/>
      <c r="AD337" s="136"/>
      <c r="AE337" s="136"/>
      <c r="AF337" s="133"/>
      <c r="AG337" s="133"/>
    </row>
    <row r="338" spans="1:33" x14ac:dyDescent="0.2">
      <c r="A338" s="132"/>
      <c r="B338" s="135"/>
      <c r="C338" s="133"/>
      <c r="D338" s="133"/>
      <c r="E338" s="133"/>
      <c r="F338" s="133"/>
      <c r="G338" s="133"/>
      <c r="H338" s="133"/>
      <c r="I338" s="133"/>
      <c r="J338" s="133"/>
      <c r="K338" s="134"/>
      <c r="L338" s="134"/>
      <c r="M338" s="132"/>
      <c r="N338" s="132"/>
      <c r="O338" s="132"/>
      <c r="P338" s="135"/>
      <c r="Q338" s="135"/>
      <c r="R338" s="135"/>
      <c r="S338" s="135"/>
      <c r="T338" s="136"/>
      <c r="U338" s="136"/>
      <c r="V338" s="136"/>
      <c r="W338" s="136"/>
      <c r="X338" s="136"/>
      <c r="Y338" s="136"/>
      <c r="Z338" s="136"/>
      <c r="AA338" s="136"/>
      <c r="AB338" s="136"/>
      <c r="AC338" s="136"/>
      <c r="AD338" s="136"/>
      <c r="AE338" s="136"/>
      <c r="AF338" s="133"/>
      <c r="AG338" s="133"/>
    </row>
    <row r="339" spans="1:33" x14ac:dyDescent="0.2">
      <c r="A339" s="132"/>
      <c r="B339" s="135"/>
      <c r="C339" s="133"/>
      <c r="D339" s="133"/>
      <c r="E339" s="133"/>
      <c r="F339" s="133"/>
      <c r="G339" s="133"/>
      <c r="H339" s="133"/>
      <c r="I339" s="133"/>
      <c r="J339" s="133"/>
      <c r="K339" s="134"/>
      <c r="L339" s="134"/>
      <c r="M339" s="132"/>
      <c r="N339" s="132"/>
      <c r="O339" s="132"/>
      <c r="P339" s="135"/>
      <c r="Q339" s="135"/>
      <c r="R339" s="135"/>
      <c r="S339" s="135"/>
      <c r="T339" s="136"/>
      <c r="U339" s="136"/>
      <c r="V339" s="136"/>
      <c r="W339" s="136"/>
      <c r="X339" s="136"/>
      <c r="Y339" s="136"/>
      <c r="Z339" s="136"/>
      <c r="AA339" s="136"/>
      <c r="AB339" s="136"/>
      <c r="AC339" s="136"/>
      <c r="AD339" s="136"/>
      <c r="AE339" s="136"/>
      <c r="AF339" s="133"/>
      <c r="AG339" s="133"/>
    </row>
    <row r="340" spans="1:33" x14ac:dyDescent="0.2">
      <c r="A340" s="132"/>
      <c r="B340" s="135"/>
      <c r="C340" s="133"/>
      <c r="D340" s="133"/>
      <c r="E340" s="133"/>
      <c r="F340" s="133"/>
      <c r="G340" s="133"/>
      <c r="H340" s="133"/>
      <c r="I340" s="133"/>
      <c r="J340" s="133"/>
      <c r="K340" s="134"/>
      <c r="L340" s="134"/>
      <c r="M340" s="132"/>
      <c r="N340" s="132"/>
      <c r="O340" s="132"/>
      <c r="P340" s="135"/>
      <c r="Q340" s="135"/>
      <c r="R340" s="135"/>
      <c r="S340" s="135"/>
      <c r="T340" s="136"/>
      <c r="U340" s="136"/>
      <c r="V340" s="136"/>
      <c r="W340" s="136"/>
      <c r="X340" s="136"/>
      <c r="Y340" s="136"/>
      <c r="Z340" s="136"/>
      <c r="AA340" s="136"/>
      <c r="AB340" s="136"/>
      <c r="AC340" s="136"/>
      <c r="AD340" s="136"/>
      <c r="AE340" s="136"/>
      <c r="AF340" s="133"/>
      <c r="AG340" s="133"/>
    </row>
    <row r="341" spans="1:33" x14ac:dyDescent="0.2">
      <c r="A341" s="132"/>
      <c r="B341" s="135"/>
      <c r="C341" s="133"/>
      <c r="D341" s="133"/>
      <c r="E341" s="133"/>
      <c r="F341" s="133"/>
      <c r="G341" s="133"/>
      <c r="H341" s="133"/>
      <c r="I341" s="133"/>
      <c r="J341" s="133"/>
      <c r="K341" s="134"/>
      <c r="L341" s="134"/>
      <c r="M341" s="132"/>
      <c r="N341" s="132"/>
      <c r="O341" s="132"/>
      <c r="P341" s="135"/>
      <c r="Q341" s="135"/>
      <c r="R341" s="135"/>
      <c r="S341" s="135"/>
      <c r="T341" s="136"/>
      <c r="U341" s="136"/>
      <c r="V341" s="136"/>
      <c r="W341" s="136"/>
      <c r="X341" s="136"/>
      <c r="Y341" s="136"/>
      <c r="Z341" s="136"/>
      <c r="AA341" s="136"/>
      <c r="AB341" s="136"/>
      <c r="AC341" s="136"/>
      <c r="AD341" s="136"/>
      <c r="AE341" s="136"/>
      <c r="AF341" s="133"/>
      <c r="AG341" s="133"/>
    </row>
    <row r="342" spans="1:33" x14ac:dyDescent="0.2">
      <c r="A342" s="132"/>
      <c r="B342" s="135"/>
      <c r="C342" s="133"/>
      <c r="D342" s="133"/>
      <c r="E342" s="133"/>
      <c r="F342" s="133"/>
      <c r="G342" s="133"/>
      <c r="H342" s="133"/>
      <c r="I342" s="133"/>
      <c r="J342" s="133"/>
      <c r="K342" s="134"/>
      <c r="L342" s="134"/>
      <c r="M342" s="132"/>
      <c r="N342" s="132"/>
      <c r="O342" s="132"/>
      <c r="P342" s="135"/>
      <c r="Q342" s="135"/>
      <c r="R342" s="135"/>
      <c r="S342" s="135"/>
      <c r="T342" s="136"/>
      <c r="U342" s="136"/>
      <c r="V342" s="136"/>
      <c r="W342" s="136"/>
      <c r="X342" s="136"/>
      <c r="Y342" s="136"/>
      <c r="Z342" s="136"/>
      <c r="AA342" s="136"/>
      <c r="AB342" s="136"/>
      <c r="AC342" s="136"/>
      <c r="AD342" s="136"/>
      <c r="AE342" s="136"/>
      <c r="AF342" s="133"/>
      <c r="AG342" s="133"/>
    </row>
    <row r="343" spans="1:33" x14ac:dyDescent="0.2">
      <c r="A343" s="132"/>
      <c r="B343" s="135"/>
      <c r="C343" s="133"/>
      <c r="D343" s="133"/>
      <c r="E343" s="133"/>
      <c r="F343" s="133"/>
      <c r="G343" s="133"/>
      <c r="H343" s="133"/>
      <c r="I343" s="133"/>
      <c r="J343" s="133"/>
      <c r="K343" s="134"/>
      <c r="L343" s="134"/>
      <c r="M343" s="132"/>
      <c r="N343" s="132"/>
      <c r="O343" s="132"/>
      <c r="P343" s="135"/>
      <c r="Q343" s="135"/>
      <c r="R343" s="135"/>
      <c r="S343" s="135"/>
      <c r="T343" s="136"/>
      <c r="U343" s="136"/>
      <c r="V343" s="136"/>
      <c r="W343" s="136"/>
      <c r="X343" s="136"/>
      <c r="Y343" s="136"/>
      <c r="Z343" s="136"/>
      <c r="AA343" s="136"/>
      <c r="AB343" s="136"/>
      <c r="AC343" s="136"/>
      <c r="AD343" s="136"/>
      <c r="AE343" s="136"/>
      <c r="AF343" s="133"/>
      <c r="AG343" s="133"/>
    </row>
    <row r="344" spans="1:33" x14ac:dyDescent="0.2">
      <c r="A344" s="132"/>
      <c r="B344" s="135"/>
      <c r="C344" s="133"/>
      <c r="D344" s="133"/>
      <c r="E344" s="133"/>
      <c r="F344" s="133"/>
      <c r="G344" s="133"/>
      <c r="H344" s="133"/>
      <c r="I344" s="133"/>
      <c r="J344" s="133"/>
      <c r="K344" s="134"/>
      <c r="L344" s="134"/>
      <c r="M344" s="132"/>
      <c r="N344" s="132"/>
      <c r="O344" s="132"/>
      <c r="P344" s="135"/>
      <c r="Q344" s="135"/>
      <c r="R344" s="135"/>
      <c r="S344" s="135"/>
      <c r="T344" s="136"/>
      <c r="U344" s="136"/>
      <c r="V344" s="136"/>
      <c r="W344" s="136"/>
      <c r="X344" s="136"/>
      <c r="Y344" s="136"/>
      <c r="Z344" s="136"/>
      <c r="AA344" s="136"/>
      <c r="AB344" s="136"/>
      <c r="AC344" s="136"/>
      <c r="AD344" s="136"/>
      <c r="AE344" s="136"/>
      <c r="AF344" s="133"/>
      <c r="AG344" s="133"/>
    </row>
    <row r="345" spans="1:33" x14ac:dyDescent="0.2">
      <c r="A345" s="132"/>
      <c r="B345" s="135"/>
      <c r="C345" s="133"/>
      <c r="D345" s="133"/>
      <c r="E345" s="133"/>
      <c r="F345" s="133"/>
      <c r="G345" s="133"/>
      <c r="H345" s="133"/>
      <c r="I345" s="133"/>
      <c r="J345" s="133"/>
      <c r="K345" s="134"/>
      <c r="L345" s="134"/>
      <c r="M345" s="132"/>
      <c r="N345" s="132"/>
      <c r="O345" s="132"/>
      <c r="P345" s="135"/>
      <c r="Q345" s="135"/>
      <c r="R345" s="135"/>
      <c r="S345" s="135"/>
      <c r="T345" s="136"/>
      <c r="U345" s="136"/>
      <c r="V345" s="136"/>
      <c r="W345" s="136"/>
      <c r="X345" s="136"/>
      <c r="Y345" s="136"/>
      <c r="Z345" s="136"/>
      <c r="AA345" s="136"/>
      <c r="AB345" s="136"/>
      <c r="AC345" s="136"/>
      <c r="AD345" s="136"/>
      <c r="AE345" s="136"/>
      <c r="AF345" s="133"/>
      <c r="AG345" s="133"/>
    </row>
    <row r="346" spans="1:33" x14ac:dyDescent="0.2">
      <c r="A346" s="132"/>
      <c r="B346" s="135"/>
      <c r="C346" s="133"/>
      <c r="D346" s="133"/>
      <c r="E346" s="133"/>
      <c r="F346" s="133"/>
      <c r="G346" s="133"/>
      <c r="H346" s="133"/>
      <c r="I346" s="133"/>
      <c r="J346" s="133"/>
      <c r="K346" s="134"/>
      <c r="L346" s="134"/>
      <c r="M346" s="132"/>
      <c r="N346" s="132"/>
      <c r="O346" s="132"/>
      <c r="P346" s="135"/>
      <c r="Q346" s="135"/>
      <c r="R346" s="135"/>
      <c r="S346" s="135"/>
      <c r="T346" s="136"/>
      <c r="U346" s="136"/>
      <c r="V346" s="136"/>
      <c r="W346" s="136"/>
      <c r="X346" s="136"/>
      <c r="Y346" s="136"/>
      <c r="Z346" s="136"/>
      <c r="AA346" s="136"/>
      <c r="AB346" s="136"/>
      <c r="AC346" s="136"/>
      <c r="AD346" s="136"/>
      <c r="AE346" s="136"/>
      <c r="AF346" s="133"/>
      <c r="AG346" s="133"/>
    </row>
    <row r="347" spans="1:33" x14ac:dyDescent="0.2">
      <c r="A347" s="132"/>
      <c r="B347" s="135"/>
      <c r="C347" s="133"/>
      <c r="D347" s="133"/>
      <c r="E347" s="133"/>
      <c r="F347" s="133"/>
      <c r="G347" s="133"/>
      <c r="H347" s="133"/>
      <c r="I347" s="133"/>
      <c r="J347" s="133"/>
      <c r="K347" s="134"/>
      <c r="L347" s="134"/>
      <c r="M347" s="132"/>
      <c r="N347" s="132"/>
      <c r="O347" s="132"/>
      <c r="P347" s="135"/>
      <c r="Q347" s="135"/>
      <c r="R347" s="135"/>
      <c r="S347" s="135"/>
      <c r="T347" s="136"/>
      <c r="U347" s="136"/>
      <c r="V347" s="136"/>
      <c r="W347" s="136"/>
      <c r="X347" s="136"/>
      <c r="Y347" s="136"/>
      <c r="Z347" s="136"/>
      <c r="AA347" s="136"/>
      <c r="AB347" s="136"/>
      <c r="AC347" s="136"/>
      <c r="AD347" s="136"/>
      <c r="AE347" s="136"/>
      <c r="AF347" s="133"/>
      <c r="AG347" s="133"/>
    </row>
    <row r="348" spans="1:33" x14ac:dyDescent="0.2">
      <c r="A348" s="132"/>
      <c r="B348" s="135"/>
      <c r="C348" s="133"/>
      <c r="D348" s="133"/>
      <c r="E348" s="133"/>
      <c r="F348" s="133"/>
      <c r="G348" s="133"/>
      <c r="H348" s="133"/>
      <c r="I348" s="133"/>
      <c r="J348" s="133"/>
      <c r="K348" s="134"/>
      <c r="L348" s="134"/>
      <c r="M348" s="132"/>
      <c r="N348" s="132"/>
      <c r="O348" s="132"/>
      <c r="P348" s="135"/>
      <c r="Q348" s="135"/>
      <c r="R348" s="135"/>
      <c r="S348" s="135"/>
      <c r="T348" s="136"/>
      <c r="U348" s="136"/>
      <c r="V348" s="136"/>
      <c r="W348" s="136"/>
      <c r="X348" s="136"/>
      <c r="Y348" s="136"/>
      <c r="Z348" s="136"/>
      <c r="AA348" s="136"/>
      <c r="AB348" s="136"/>
      <c r="AC348" s="136"/>
      <c r="AD348" s="136"/>
      <c r="AE348" s="136"/>
      <c r="AF348" s="133"/>
      <c r="AG348" s="133"/>
    </row>
    <row r="349" spans="1:33" x14ac:dyDescent="0.2">
      <c r="A349" s="132"/>
      <c r="B349" s="135"/>
      <c r="C349" s="133"/>
      <c r="D349" s="133"/>
      <c r="E349" s="133"/>
      <c r="F349" s="133"/>
      <c r="G349" s="133"/>
      <c r="H349" s="133"/>
      <c r="I349" s="133"/>
      <c r="J349" s="133"/>
      <c r="K349" s="134"/>
      <c r="L349" s="134"/>
      <c r="M349" s="132"/>
      <c r="N349" s="132"/>
      <c r="O349" s="132"/>
      <c r="P349" s="135"/>
      <c r="Q349" s="135"/>
      <c r="R349" s="135"/>
      <c r="S349" s="135"/>
      <c r="T349" s="136"/>
      <c r="U349" s="136"/>
      <c r="V349" s="136"/>
      <c r="W349" s="136"/>
      <c r="X349" s="136"/>
      <c r="Y349" s="136"/>
      <c r="Z349" s="136"/>
      <c r="AA349" s="136"/>
      <c r="AB349" s="136"/>
      <c r="AC349" s="136"/>
      <c r="AD349" s="136"/>
      <c r="AE349" s="136"/>
      <c r="AF349" s="133"/>
      <c r="AG349" s="133"/>
    </row>
    <row r="350" spans="1:33" x14ac:dyDescent="0.2">
      <c r="A350" s="132"/>
      <c r="B350" s="135"/>
      <c r="C350" s="133"/>
      <c r="D350" s="133"/>
      <c r="E350" s="133"/>
      <c r="F350" s="133"/>
      <c r="G350" s="133"/>
      <c r="H350" s="133"/>
      <c r="I350" s="133"/>
      <c r="J350" s="133"/>
      <c r="K350" s="134"/>
      <c r="L350" s="134"/>
      <c r="M350" s="132"/>
      <c r="N350" s="132"/>
      <c r="O350" s="132"/>
      <c r="P350" s="135"/>
      <c r="Q350" s="135"/>
      <c r="R350" s="135"/>
      <c r="S350" s="135"/>
      <c r="T350" s="136"/>
      <c r="U350" s="136"/>
      <c r="V350" s="136"/>
      <c r="W350" s="136"/>
      <c r="X350" s="136"/>
      <c r="Y350" s="136"/>
      <c r="Z350" s="136"/>
      <c r="AA350" s="136"/>
      <c r="AB350" s="136"/>
      <c r="AC350" s="136"/>
      <c r="AD350" s="136"/>
      <c r="AE350" s="136"/>
      <c r="AF350" s="133"/>
      <c r="AG350" s="133"/>
    </row>
    <row r="351" spans="1:33" x14ac:dyDescent="0.2">
      <c r="A351" s="132"/>
      <c r="B351" s="135"/>
      <c r="C351" s="133"/>
      <c r="D351" s="133"/>
      <c r="E351" s="133"/>
      <c r="F351" s="133"/>
      <c r="G351" s="133"/>
      <c r="H351" s="133"/>
      <c r="I351" s="133"/>
      <c r="J351" s="133"/>
      <c r="K351" s="134"/>
      <c r="L351" s="134"/>
      <c r="M351" s="132"/>
      <c r="N351" s="132"/>
      <c r="O351" s="132"/>
      <c r="P351" s="135"/>
      <c r="Q351" s="135"/>
      <c r="R351" s="135"/>
      <c r="S351" s="135"/>
      <c r="T351" s="136"/>
      <c r="U351" s="136"/>
      <c r="V351" s="136"/>
      <c r="W351" s="136"/>
      <c r="X351" s="136"/>
      <c r="Y351" s="136"/>
      <c r="Z351" s="136"/>
      <c r="AA351" s="136"/>
      <c r="AB351" s="136"/>
      <c r="AC351" s="136"/>
      <c r="AD351" s="136"/>
      <c r="AE351" s="136"/>
      <c r="AF351" s="133"/>
      <c r="AG351" s="133"/>
    </row>
    <row r="352" spans="1:33" x14ac:dyDescent="0.2">
      <c r="A352" s="132"/>
      <c r="B352" s="135"/>
      <c r="C352" s="133"/>
      <c r="D352" s="133"/>
      <c r="E352" s="133"/>
      <c r="F352" s="133"/>
      <c r="G352" s="133"/>
      <c r="H352" s="133"/>
      <c r="I352" s="133"/>
      <c r="J352" s="133"/>
      <c r="K352" s="134"/>
      <c r="L352" s="134"/>
      <c r="M352" s="132"/>
      <c r="N352" s="132"/>
      <c r="O352" s="132"/>
      <c r="P352" s="135"/>
      <c r="Q352" s="135"/>
      <c r="R352" s="135"/>
      <c r="S352" s="135"/>
      <c r="T352" s="136"/>
      <c r="U352" s="136"/>
      <c r="V352" s="136"/>
      <c r="W352" s="136"/>
      <c r="X352" s="136"/>
      <c r="Y352" s="136"/>
      <c r="Z352" s="136"/>
      <c r="AA352" s="136"/>
      <c r="AB352" s="136"/>
      <c r="AC352" s="136"/>
      <c r="AD352" s="136"/>
      <c r="AE352" s="136"/>
      <c r="AF352" s="133"/>
      <c r="AG352" s="133"/>
    </row>
    <row r="353" spans="1:33" x14ac:dyDescent="0.2">
      <c r="A353" s="132"/>
      <c r="B353" s="135"/>
      <c r="C353" s="133"/>
      <c r="D353" s="133"/>
      <c r="E353" s="133"/>
      <c r="F353" s="133"/>
      <c r="G353" s="133"/>
      <c r="H353" s="133"/>
      <c r="I353" s="133"/>
      <c r="J353" s="133"/>
      <c r="K353" s="134"/>
      <c r="L353" s="134"/>
      <c r="M353" s="132"/>
      <c r="N353" s="132"/>
      <c r="O353" s="132"/>
      <c r="P353" s="135"/>
      <c r="Q353" s="135"/>
      <c r="R353" s="135"/>
      <c r="S353" s="135"/>
      <c r="T353" s="136"/>
      <c r="U353" s="136"/>
      <c r="V353" s="136"/>
      <c r="W353" s="136"/>
      <c r="X353" s="136"/>
      <c r="Y353" s="136"/>
      <c r="Z353" s="136"/>
      <c r="AA353" s="136"/>
      <c r="AB353" s="136"/>
      <c r="AC353" s="136"/>
      <c r="AD353" s="136"/>
      <c r="AE353" s="136"/>
      <c r="AF353" s="133"/>
      <c r="AG353" s="133"/>
    </row>
    <row r="354" spans="1:33" x14ac:dyDescent="0.2">
      <c r="A354" s="132"/>
      <c r="B354" s="135"/>
      <c r="C354" s="133"/>
      <c r="D354" s="133"/>
      <c r="E354" s="133"/>
      <c r="F354" s="133"/>
      <c r="G354" s="133"/>
      <c r="H354" s="133"/>
      <c r="I354" s="133"/>
      <c r="J354" s="133"/>
      <c r="K354" s="134"/>
      <c r="L354" s="134"/>
      <c r="M354" s="132"/>
      <c r="N354" s="132"/>
      <c r="O354" s="132"/>
      <c r="P354" s="135"/>
      <c r="Q354" s="135"/>
      <c r="R354" s="135"/>
      <c r="S354" s="135"/>
      <c r="T354" s="136"/>
      <c r="U354" s="136"/>
      <c r="V354" s="136"/>
      <c r="W354" s="136"/>
      <c r="X354" s="136"/>
      <c r="Y354" s="136"/>
      <c r="Z354" s="136"/>
      <c r="AA354" s="136"/>
      <c r="AB354" s="136"/>
      <c r="AC354" s="136"/>
      <c r="AD354" s="136"/>
      <c r="AE354" s="136"/>
      <c r="AF354" s="133"/>
      <c r="AG354" s="133"/>
    </row>
    <row r="355" spans="1:33" x14ac:dyDescent="0.2">
      <c r="A355" s="132"/>
      <c r="B355" s="135"/>
      <c r="C355" s="133"/>
      <c r="D355" s="133"/>
      <c r="E355" s="133"/>
      <c r="F355" s="133"/>
      <c r="G355" s="133"/>
      <c r="H355" s="133"/>
      <c r="I355" s="133"/>
      <c r="J355" s="133"/>
      <c r="K355" s="134"/>
      <c r="L355" s="134"/>
      <c r="M355" s="132"/>
      <c r="N355" s="132"/>
      <c r="O355" s="132"/>
      <c r="P355" s="135"/>
      <c r="Q355" s="135"/>
      <c r="R355" s="135"/>
      <c r="S355" s="135"/>
      <c r="T355" s="136"/>
      <c r="U355" s="136"/>
      <c r="V355" s="136"/>
      <c r="W355" s="136"/>
      <c r="X355" s="136"/>
      <c r="Y355" s="136"/>
      <c r="Z355" s="136"/>
      <c r="AA355" s="136"/>
      <c r="AB355" s="136"/>
      <c r="AC355" s="136"/>
      <c r="AD355" s="136"/>
      <c r="AE355" s="136"/>
      <c r="AF355" s="133"/>
      <c r="AG355" s="133"/>
    </row>
    <row r="356" spans="1:33" x14ac:dyDescent="0.2">
      <c r="A356" s="132"/>
      <c r="B356" s="135"/>
      <c r="C356" s="133"/>
      <c r="D356" s="133"/>
      <c r="E356" s="133"/>
      <c r="F356" s="133"/>
      <c r="G356" s="133"/>
      <c r="H356" s="133"/>
      <c r="I356" s="133"/>
      <c r="J356" s="133"/>
      <c r="K356" s="134"/>
      <c r="L356" s="134"/>
      <c r="M356" s="132"/>
      <c r="N356" s="132"/>
      <c r="O356" s="132"/>
      <c r="P356" s="135"/>
      <c r="Q356" s="135"/>
      <c r="R356" s="135"/>
      <c r="S356" s="135"/>
      <c r="T356" s="136"/>
      <c r="U356" s="136"/>
      <c r="V356" s="136"/>
      <c r="W356" s="136"/>
      <c r="X356" s="136"/>
      <c r="Y356" s="136"/>
      <c r="Z356" s="136"/>
      <c r="AA356" s="136"/>
      <c r="AB356" s="136"/>
      <c r="AC356" s="136"/>
      <c r="AD356" s="136"/>
      <c r="AE356" s="136"/>
      <c r="AF356" s="133"/>
      <c r="AG356" s="133"/>
    </row>
    <row r="357" spans="1:33" x14ac:dyDescent="0.2">
      <c r="A357" s="132"/>
      <c r="B357" s="135"/>
      <c r="C357" s="133"/>
      <c r="D357" s="133"/>
      <c r="E357" s="133"/>
      <c r="F357" s="133"/>
      <c r="G357" s="133"/>
      <c r="H357" s="133"/>
      <c r="I357" s="133"/>
      <c r="J357" s="133"/>
      <c r="K357" s="134"/>
      <c r="L357" s="134"/>
      <c r="M357" s="132"/>
      <c r="N357" s="132"/>
      <c r="O357" s="132"/>
      <c r="P357" s="135"/>
      <c r="Q357" s="135"/>
      <c r="R357" s="135"/>
      <c r="S357" s="135"/>
      <c r="T357" s="136"/>
      <c r="U357" s="136"/>
      <c r="V357" s="136"/>
      <c r="W357" s="136"/>
      <c r="X357" s="136"/>
      <c r="Y357" s="136"/>
      <c r="Z357" s="136"/>
      <c r="AA357" s="136"/>
      <c r="AB357" s="136"/>
      <c r="AC357" s="136"/>
      <c r="AD357" s="136"/>
      <c r="AE357" s="136"/>
      <c r="AF357" s="133"/>
      <c r="AG357" s="133"/>
    </row>
    <row r="358" spans="1:33" x14ac:dyDescent="0.2">
      <c r="A358" s="132"/>
      <c r="B358" s="135"/>
      <c r="C358" s="133"/>
      <c r="D358" s="133"/>
      <c r="E358" s="133"/>
      <c r="F358" s="133"/>
      <c r="G358" s="133"/>
      <c r="H358" s="133"/>
      <c r="I358" s="133"/>
      <c r="J358" s="133"/>
      <c r="K358" s="134"/>
      <c r="L358" s="134"/>
      <c r="M358" s="132"/>
      <c r="N358" s="132"/>
      <c r="O358" s="132"/>
      <c r="P358" s="135"/>
      <c r="Q358" s="135"/>
      <c r="R358" s="135"/>
      <c r="S358" s="135"/>
      <c r="T358" s="136"/>
      <c r="U358" s="136"/>
      <c r="V358" s="136"/>
      <c r="W358" s="136"/>
      <c r="X358" s="136"/>
      <c r="Y358" s="136"/>
      <c r="Z358" s="136"/>
      <c r="AA358" s="136"/>
      <c r="AB358" s="136"/>
      <c r="AC358" s="136"/>
      <c r="AD358" s="136"/>
      <c r="AE358" s="136"/>
      <c r="AF358" s="133"/>
      <c r="AG358" s="133"/>
    </row>
    <row r="359" spans="1:33" x14ac:dyDescent="0.2">
      <c r="A359" s="132"/>
      <c r="B359" s="135"/>
      <c r="C359" s="133"/>
      <c r="D359" s="133"/>
      <c r="E359" s="133"/>
      <c r="F359" s="133"/>
      <c r="G359" s="133"/>
      <c r="H359" s="133"/>
      <c r="I359" s="133"/>
      <c r="J359" s="133"/>
      <c r="K359" s="134"/>
      <c r="L359" s="134"/>
      <c r="M359" s="132"/>
      <c r="N359" s="132"/>
      <c r="O359" s="132"/>
      <c r="P359" s="135"/>
      <c r="Q359" s="135"/>
      <c r="R359" s="135"/>
      <c r="S359" s="135"/>
      <c r="T359" s="136"/>
      <c r="U359" s="136"/>
      <c r="V359" s="136"/>
      <c r="W359" s="136"/>
      <c r="X359" s="136"/>
      <c r="Y359" s="136"/>
      <c r="Z359" s="136"/>
      <c r="AA359" s="136"/>
      <c r="AB359" s="136"/>
      <c r="AC359" s="136"/>
      <c r="AD359" s="136"/>
      <c r="AE359" s="136"/>
      <c r="AF359" s="133"/>
      <c r="AG359" s="133"/>
    </row>
    <row r="360" spans="1:33" x14ac:dyDescent="0.2">
      <c r="A360" s="132"/>
      <c r="B360" s="135"/>
      <c r="C360" s="133"/>
      <c r="D360" s="133"/>
      <c r="E360" s="133"/>
      <c r="F360" s="133"/>
      <c r="G360" s="133"/>
      <c r="H360" s="133"/>
      <c r="I360" s="133"/>
      <c r="J360" s="133"/>
      <c r="K360" s="134"/>
      <c r="L360" s="134"/>
      <c r="M360" s="132"/>
      <c r="N360" s="132"/>
      <c r="O360" s="132"/>
      <c r="P360" s="135"/>
      <c r="Q360" s="135"/>
      <c r="R360" s="135"/>
      <c r="S360" s="135"/>
      <c r="T360" s="136"/>
      <c r="U360" s="136"/>
      <c r="V360" s="136"/>
      <c r="W360" s="136"/>
      <c r="X360" s="136"/>
      <c r="Y360" s="136"/>
      <c r="Z360" s="136"/>
      <c r="AA360" s="136"/>
      <c r="AB360" s="136"/>
      <c r="AC360" s="136"/>
      <c r="AD360" s="136"/>
      <c r="AE360" s="136"/>
      <c r="AF360" s="133"/>
      <c r="AG360" s="133"/>
    </row>
    <row r="361" spans="1:33" x14ac:dyDescent="0.2">
      <c r="A361" s="132"/>
      <c r="B361" s="135"/>
      <c r="C361" s="133"/>
      <c r="D361" s="133"/>
      <c r="E361" s="133"/>
      <c r="F361" s="133"/>
      <c r="G361" s="133"/>
      <c r="H361" s="133"/>
      <c r="I361" s="133"/>
      <c r="J361" s="133"/>
      <c r="K361" s="134"/>
      <c r="L361" s="134"/>
      <c r="M361" s="132"/>
      <c r="N361" s="132"/>
      <c r="O361" s="132"/>
      <c r="P361" s="135"/>
      <c r="Q361" s="135"/>
      <c r="R361" s="135"/>
      <c r="S361" s="135"/>
      <c r="T361" s="136"/>
      <c r="U361" s="136"/>
      <c r="V361" s="136"/>
      <c r="W361" s="136"/>
      <c r="X361" s="136"/>
      <c r="Y361" s="136"/>
      <c r="Z361" s="136"/>
      <c r="AA361" s="136"/>
      <c r="AB361" s="136"/>
      <c r="AC361" s="136"/>
      <c r="AD361" s="136"/>
      <c r="AE361" s="136"/>
      <c r="AF361" s="133"/>
      <c r="AG361" s="133"/>
    </row>
    <row r="362" spans="1:33" x14ac:dyDescent="0.2">
      <c r="A362" s="132"/>
      <c r="B362" s="135"/>
      <c r="C362" s="133"/>
      <c r="D362" s="133"/>
      <c r="E362" s="133"/>
      <c r="F362" s="133"/>
      <c r="G362" s="133"/>
      <c r="H362" s="133"/>
      <c r="I362" s="133"/>
      <c r="J362" s="133"/>
      <c r="K362" s="134"/>
      <c r="L362" s="134"/>
      <c r="M362" s="132"/>
      <c r="N362" s="132"/>
      <c r="O362" s="132"/>
      <c r="P362" s="135"/>
      <c r="Q362" s="135"/>
      <c r="R362" s="135"/>
      <c r="S362" s="135"/>
      <c r="T362" s="136"/>
      <c r="U362" s="136"/>
      <c r="V362" s="136"/>
      <c r="W362" s="136"/>
      <c r="X362" s="136"/>
      <c r="Y362" s="136"/>
      <c r="Z362" s="136"/>
      <c r="AA362" s="136"/>
      <c r="AB362" s="136"/>
      <c r="AC362" s="136"/>
      <c r="AD362" s="136"/>
      <c r="AE362" s="136"/>
      <c r="AF362" s="133"/>
      <c r="AG362" s="133"/>
    </row>
    <row r="363" spans="1:33" x14ac:dyDescent="0.2">
      <c r="A363" s="132"/>
      <c r="B363" s="135"/>
      <c r="C363" s="133"/>
      <c r="D363" s="133"/>
      <c r="E363" s="133"/>
      <c r="F363" s="133"/>
      <c r="G363" s="133"/>
      <c r="H363" s="133"/>
      <c r="I363" s="133"/>
      <c r="J363" s="133"/>
      <c r="K363" s="134"/>
      <c r="L363" s="134"/>
      <c r="M363" s="132"/>
      <c r="N363" s="132"/>
      <c r="O363" s="132"/>
      <c r="P363" s="135"/>
      <c r="Q363" s="135"/>
      <c r="R363" s="135"/>
      <c r="S363" s="135"/>
      <c r="T363" s="136"/>
      <c r="U363" s="136"/>
      <c r="V363" s="136"/>
      <c r="W363" s="136"/>
      <c r="X363" s="136"/>
      <c r="Y363" s="136"/>
      <c r="Z363" s="136"/>
      <c r="AA363" s="136"/>
      <c r="AB363" s="136"/>
      <c r="AC363" s="136"/>
      <c r="AD363" s="136"/>
      <c r="AE363" s="136"/>
      <c r="AF363" s="133"/>
      <c r="AG363" s="133"/>
    </row>
    <row r="364" spans="1:33" x14ac:dyDescent="0.2">
      <c r="A364" s="132"/>
      <c r="B364" s="135"/>
      <c r="C364" s="133"/>
      <c r="D364" s="133"/>
      <c r="E364" s="133"/>
      <c r="F364" s="133"/>
      <c r="G364" s="133"/>
      <c r="H364" s="133"/>
      <c r="I364" s="133"/>
      <c r="J364" s="133"/>
      <c r="K364" s="134"/>
      <c r="L364" s="134"/>
      <c r="M364" s="132"/>
      <c r="N364" s="132"/>
      <c r="O364" s="132"/>
      <c r="P364" s="135"/>
      <c r="Q364" s="135"/>
      <c r="R364" s="135"/>
      <c r="S364" s="135"/>
      <c r="T364" s="136"/>
      <c r="U364" s="136"/>
      <c r="V364" s="136"/>
      <c r="W364" s="136"/>
      <c r="X364" s="136"/>
      <c r="Y364" s="136"/>
      <c r="Z364" s="136"/>
      <c r="AA364" s="136"/>
      <c r="AB364" s="136"/>
      <c r="AC364" s="136"/>
      <c r="AD364" s="136"/>
      <c r="AE364" s="136"/>
      <c r="AF364" s="133"/>
      <c r="AG364" s="133"/>
    </row>
    <row r="365" spans="1:33" x14ac:dyDescent="0.2">
      <c r="A365" s="132"/>
      <c r="B365" s="135"/>
      <c r="C365" s="133"/>
      <c r="D365" s="133"/>
      <c r="E365" s="133"/>
      <c r="F365" s="133"/>
      <c r="G365" s="133"/>
      <c r="H365" s="133"/>
      <c r="I365" s="133"/>
      <c r="J365" s="133"/>
      <c r="K365" s="134"/>
      <c r="L365" s="134"/>
      <c r="M365" s="132"/>
      <c r="N365" s="132"/>
      <c r="O365" s="132"/>
      <c r="P365" s="135"/>
      <c r="Q365" s="135"/>
      <c r="R365" s="135"/>
      <c r="S365" s="135"/>
      <c r="T365" s="136"/>
      <c r="U365" s="136"/>
      <c r="V365" s="136"/>
      <c r="W365" s="136"/>
      <c r="X365" s="136"/>
      <c r="Y365" s="136"/>
      <c r="Z365" s="136"/>
      <c r="AA365" s="136"/>
      <c r="AB365" s="136"/>
      <c r="AC365" s="136"/>
      <c r="AD365" s="136"/>
      <c r="AE365" s="136"/>
      <c r="AF365" s="133"/>
      <c r="AG365" s="133"/>
    </row>
    <row r="366" spans="1:33" x14ac:dyDescent="0.2">
      <c r="A366" s="132"/>
      <c r="B366" s="135"/>
      <c r="C366" s="133"/>
      <c r="D366" s="133"/>
      <c r="E366" s="133"/>
      <c r="F366" s="133"/>
      <c r="G366" s="133"/>
      <c r="H366" s="133"/>
      <c r="I366" s="133"/>
      <c r="J366" s="133"/>
      <c r="K366" s="134"/>
      <c r="L366" s="134"/>
      <c r="M366" s="132"/>
      <c r="N366" s="132"/>
      <c r="O366" s="132"/>
      <c r="P366" s="135"/>
      <c r="Q366" s="135"/>
      <c r="R366" s="135"/>
      <c r="S366" s="135"/>
      <c r="T366" s="136"/>
      <c r="U366" s="136"/>
      <c r="V366" s="136"/>
      <c r="W366" s="136"/>
      <c r="X366" s="136"/>
      <c r="Y366" s="136"/>
      <c r="Z366" s="136"/>
      <c r="AA366" s="136"/>
      <c r="AB366" s="136"/>
      <c r="AC366" s="136"/>
      <c r="AD366" s="136"/>
      <c r="AE366" s="136"/>
      <c r="AF366" s="133"/>
      <c r="AG366" s="133"/>
    </row>
    <row r="367" spans="1:33" x14ac:dyDescent="0.2">
      <c r="A367" s="132"/>
      <c r="B367" s="135"/>
      <c r="C367" s="133"/>
      <c r="D367" s="133"/>
      <c r="E367" s="133"/>
      <c r="F367" s="133"/>
      <c r="G367" s="133"/>
      <c r="H367" s="133"/>
      <c r="I367" s="133"/>
      <c r="J367" s="133"/>
      <c r="K367" s="134"/>
      <c r="L367" s="134"/>
      <c r="M367" s="132"/>
      <c r="N367" s="132"/>
      <c r="O367" s="132"/>
      <c r="P367" s="135"/>
      <c r="Q367" s="135"/>
      <c r="R367" s="135"/>
      <c r="S367" s="135"/>
      <c r="T367" s="136"/>
      <c r="U367" s="136"/>
      <c r="V367" s="136"/>
      <c r="W367" s="136"/>
      <c r="X367" s="136"/>
      <c r="Y367" s="136"/>
      <c r="Z367" s="136"/>
      <c r="AA367" s="136"/>
      <c r="AB367" s="136"/>
      <c r="AC367" s="136"/>
      <c r="AD367" s="136"/>
      <c r="AE367" s="136"/>
      <c r="AF367" s="133"/>
      <c r="AG367" s="133"/>
    </row>
    <row r="368" spans="1:33" x14ac:dyDescent="0.2">
      <c r="A368" s="132"/>
      <c r="B368" s="135"/>
      <c r="C368" s="133"/>
      <c r="D368" s="133"/>
      <c r="E368" s="133"/>
      <c r="F368" s="133"/>
      <c r="G368" s="133"/>
      <c r="H368" s="133"/>
      <c r="I368" s="133"/>
      <c r="J368" s="133"/>
      <c r="K368" s="134"/>
      <c r="L368" s="134"/>
      <c r="M368" s="132"/>
      <c r="N368" s="132"/>
      <c r="O368" s="132"/>
      <c r="P368" s="135"/>
      <c r="Q368" s="135"/>
      <c r="R368" s="135"/>
      <c r="S368" s="135"/>
      <c r="T368" s="136"/>
      <c r="U368" s="136"/>
      <c r="V368" s="136"/>
      <c r="W368" s="136"/>
      <c r="X368" s="136"/>
      <c r="Y368" s="136"/>
      <c r="Z368" s="136"/>
      <c r="AA368" s="136"/>
      <c r="AB368" s="136"/>
      <c r="AC368" s="136"/>
      <c r="AD368" s="136"/>
      <c r="AE368" s="136"/>
      <c r="AF368" s="133"/>
      <c r="AG368" s="133"/>
    </row>
    <row r="369" spans="1:33" x14ac:dyDescent="0.2">
      <c r="A369" s="132"/>
      <c r="B369" s="135"/>
      <c r="C369" s="133"/>
      <c r="D369" s="133"/>
      <c r="E369" s="133"/>
      <c r="F369" s="133"/>
      <c r="G369" s="133"/>
      <c r="H369" s="133"/>
      <c r="I369" s="133"/>
      <c r="J369" s="133"/>
      <c r="K369" s="134"/>
      <c r="L369" s="134"/>
      <c r="M369" s="132"/>
      <c r="N369" s="132"/>
      <c r="O369" s="132"/>
      <c r="P369" s="135"/>
      <c r="Q369" s="135"/>
      <c r="R369" s="135"/>
      <c r="S369" s="135"/>
      <c r="T369" s="136"/>
      <c r="U369" s="136"/>
      <c r="V369" s="136"/>
      <c r="W369" s="136"/>
      <c r="X369" s="136"/>
      <c r="Y369" s="136"/>
      <c r="Z369" s="136"/>
      <c r="AA369" s="136"/>
      <c r="AB369" s="136"/>
      <c r="AC369" s="136"/>
      <c r="AD369" s="136"/>
      <c r="AE369" s="136"/>
      <c r="AF369" s="133"/>
      <c r="AG369" s="133"/>
    </row>
    <row r="370" spans="1:33" x14ac:dyDescent="0.2">
      <c r="A370" s="132"/>
      <c r="B370" s="135"/>
      <c r="C370" s="133"/>
      <c r="D370" s="133"/>
      <c r="E370" s="133"/>
      <c r="F370" s="133"/>
      <c r="G370" s="133"/>
      <c r="H370" s="133"/>
      <c r="I370" s="133"/>
      <c r="J370" s="133"/>
      <c r="K370" s="134"/>
      <c r="L370" s="134"/>
      <c r="M370" s="132"/>
      <c r="N370" s="132"/>
      <c r="O370" s="132"/>
      <c r="P370" s="135"/>
      <c r="Q370" s="135"/>
      <c r="R370" s="135"/>
      <c r="S370" s="135"/>
      <c r="T370" s="136"/>
      <c r="U370" s="136"/>
      <c r="V370" s="136"/>
      <c r="W370" s="136"/>
      <c r="X370" s="136"/>
      <c r="Y370" s="136"/>
      <c r="Z370" s="136"/>
      <c r="AA370" s="136"/>
      <c r="AB370" s="136"/>
      <c r="AC370" s="136"/>
      <c r="AD370" s="136"/>
      <c r="AE370" s="136"/>
      <c r="AF370" s="133"/>
      <c r="AG370" s="133"/>
    </row>
    <row r="371" spans="1:33" x14ac:dyDescent="0.2">
      <c r="A371" s="132"/>
      <c r="B371" s="135"/>
      <c r="C371" s="133"/>
      <c r="D371" s="133"/>
      <c r="E371" s="133"/>
      <c r="F371" s="133"/>
      <c r="G371" s="133"/>
      <c r="H371" s="133"/>
      <c r="I371" s="133"/>
      <c r="J371" s="133"/>
      <c r="K371" s="134"/>
      <c r="L371" s="134"/>
      <c r="M371" s="132"/>
      <c r="N371" s="132"/>
      <c r="O371" s="132"/>
      <c r="P371" s="135"/>
      <c r="Q371" s="135"/>
      <c r="R371" s="135"/>
      <c r="S371" s="135"/>
      <c r="T371" s="136"/>
      <c r="U371" s="136"/>
      <c r="V371" s="136"/>
      <c r="W371" s="136"/>
      <c r="X371" s="136"/>
      <c r="Y371" s="136"/>
      <c r="Z371" s="136"/>
      <c r="AA371" s="136"/>
      <c r="AB371" s="136"/>
      <c r="AC371" s="136"/>
      <c r="AD371" s="136"/>
      <c r="AE371" s="136"/>
      <c r="AF371" s="133"/>
      <c r="AG371" s="133"/>
    </row>
    <row r="372" spans="1:33" x14ac:dyDescent="0.2">
      <c r="A372" s="132"/>
      <c r="B372" s="135"/>
      <c r="C372" s="133"/>
      <c r="D372" s="133"/>
      <c r="E372" s="133"/>
      <c r="F372" s="133"/>
      <c r="G372" s="133"/>
      <c r="H372" s="133"/>
      <c r="I372" s="133"/>
      <c r="J372" s="133"/>
      <c r="K372" s="134"/>
      <c r="L372" s="134"/>
      <c r="M372" s="132"/>
      <c r="N372" s="132"/>
      <c r="O372" s="132"/>
      <c r="P372" s="135"/>
      <c r="Q372" s="135"/>
      <c r="R372" s="135"/>
      <c r="S372" s="135"/>
      <c r="T372" s="136"/>
      <c r="U372" s="136"/>
      <c r="V372" s="136"/>
      <c r="W372" s="136"/>
      <c r="X372" s="136"/>
      <c r="Y372" s="136"/>
      <c r="Z372" s="136"/>
      <c r="AA372" s="136"/>
      <c r="AB372" s="136"/>
      <c r="AC372" s="136"/>
      <c r="AD372" s="136"/>
      <c r="AE372" s="136"/>
      <c r="AF372" s="133"/>
      <c r="AG372" s="133"/>
    </row>
    <row r="373" spans="1:33" x14ac:dyDescent="0.2">
      <c r="A373" s="132"/>
      <c r="B373" s="135"/>
      <c r="C373" s="133"/>
      <c r="D373" s="133"/>
      <c r="E373" s="133"/>
      <c r="F373" s="133"/>
      <c r="G373" s="133"/>
      <c r="H373" s="133"/>
      <c r="I373" s="133"/>
      <c r="J373" s="133"/>
      <c r="K373" s="134"/>
      <c r="L373" s="134"/>
      <c r="M373" s="132"/>
      <c r="N373" s="132"/>
      <c r="O373" s="132"/>
      <c r="P373" s="135"/>
      <c r="Q373" s="135"/>
      <c r="R373" s="135"/>
      <c r="S373" s="135"/>
      <c r="T373" s="136"/>
      <c r="U373" s="136"/>
      <c r="V373" s="136"/>
      <c r="W373" s="136"/>
      <c r="X373" s="136"/>
      <c r="Y373" s="136"/>
      <c r="Z373" s="136"/>
      <c r="AA373" s="136"/>
      <c r="AB373" s="136"/>
      <c r="AC373" s="136"/>
      <c r="AD373" s="136"/>
      <c r="AE373" s="136"/>
      <c r="AF373" s="133"/>
      <c r="AG373" s="133"/>
    </row>
    <row r="374" spans="1:33" x14ac:dyDescent="0.2">
      <c r="A374" s="132"/>
      <c r="B374" s="135"/>
      <c r="C374" s="133"/>
      <c r="D374" s="133"/>
      <c r="E374" s="133"/>
      <c r="F374" s="133"/>
      <c r="G374" s="133"/>
      <c r="H374" s="133"/>
      <c r="I374" s="133"/>
      <c r="J374" s="133"/>
      <c r="K374" s="134"/>
      <c r="L374" s="134"/>
      <c r="M374" s="132"/>
      <c r="N374" s="132"/>
      <c r="O374" s="132"/>
      <c r="P374" s="135"/>
      <c r="Q374" s="135"/>
      <c r="R374" s="135"/>
      <c r="S374" s="135"/>
      <c r="T374" s="136"/>
      <c r="U374" s="136"/>
      <c r="V374" s="136"/>
      <c r="W374" s="136"/>
      <c r="X374" s="136"/>
      <c r="Y374" s="136"/>
      <c r="Z374" s="136"/>
      <c r="AA374" s="136"/>
      <c r="AB374" s="136"/>
      <c r="AC374" s="136"/>
      <c r="AD374" s="136"/>
      <c r="AE374" s="136"/>
      <c r="AF374" s="133"/>
      <c r="AG374" s="133"/>
    </row>
    <row r="375" spans="1:33" x14ac:dyDescent="0.2">
      <c r="A375" s="132"/>
      <c r="B375" s="135"/>
      <c r="C375" s="133"/>
      <c r="D375" s="133"/>
      <c r="E375" s="133"/>
      <c r="F375" s="133"/>
      <c r="G375" s="133"/>
      <c r="H375" s="133"/>
      <c r="I375" s="133"/>
      <c r="J375" s="133"/>
      <c r="K375" s="134"/>
      <c r="L375" s="134"/>
      <c r="M375" s="132"/>
      <c r="N375" s="132"/>
      <c r="O375" s="132"/>
      <c r="P375" s="135"/>
      <c r="Q375" s="135"/>
      <c r="R375" s="135"/>
      <c r="S375" s="135"/>
      <c r="T375" s="136"/>
      <c r="U375" s="136"/>
      <c r="V375" s="136"/>
      <c r="W375" s="136"/>
      <c r="X375" s="136"/>
      <c r="Y375" s="136"/>
      <c r="Z375" s="136"/>
      <c r="AA375" s="136"/>
      <c r="AB375" s="136"/>
      <c r="AC375" s="136"/>
      <c r="AD375" s="136"/>
      <c r="AE375" s="136"/>
      <c r="AF375" s="133"/>
      <c r="AG375" s="133"/>
    </row>
    <row r="376" spans="1:33" x14ac:dyDescent="0.2">
      <c r="A376" s="132"/>
      <c r="B376" s="135"/>
      <c r="C376" s="133"/>
      <c r="D376" s="133"/>
      <c r="E376" s="133"/>
      <c r="F376" s="133"/>
      <c r="G376" s="133"/>
      <c r="H376" s="133"/>
      <c r="I376" s="133"/>
      <c r="J376" s="133"/>
      <c r="K376" s="134"/>
      <c r="L376" s="134"/>
      <c r="M376" s="132"/>
      <c r="N376" s="132"/>
      <c r="O376" s="132"/>
      <c r="P376" s="135"/>
      <c r="Q376" s="135"/>
      <c r="R376" s="135"/>
      <c r="S376" s="135"/>
      <c r="T376" s="136"/>
      <c r="U376" s="136"/>
      <c r="V376" s="136"/>
      <c r="W376" s="136"/>
      <c r="X376" s="136"/>
      <c r="Y376" s="136"/>
      <c r="Z376" s="136"/>
      <c r="AA376" s="136"/>
      <c r="AB376" s="136"/>
      <c r="AC376" s="136"/>
      <c r="AD376" s="136"/>
      <c r="AE376" s="136"/>
      <c r="AF376" s="133"/>
      <c r="AG376" s="133"/>
    </row>
    <row r="377" spans="1:33" x14ac:dyDescent="0.2">
      <c r="A377" s="132"/>
      <c r="B377" s="135"/>
      <c r="C377" s="133"/>
      <c r="D377" s="133"/>
      <c r="E377" s="133"/>
      <c r="F377" s="133"/>
      <c r="G377" s="133"/>
      <c r="H377" s="133"/>
      <c r="I377" s="133"/>
      <c r="J377" s="133"/>
      <c r="K377" s="134"/>
      <c r="L377" s="134"/>
      <c r="M377" s="132"/>
      <c r="N377" s="132"/>
      <c r="O377" s="132"/>
      <c r="P377" s="135"/>
      <c r="Q377" s="135"/>
      <c r="R377" s="135"/>
      <c r="S377" s="135"/>
      <c r="T377" s="136"/>
      <c r="U377" s="136"/>
      <c r="V377" s="136"/>
      <c r="W377" s="136"/>
      <c r="X377" s="136"/>
      <c r="Y377" s="136"/>
      <c r="Z377" s="136"/>
      <c r="AA377" s="136"/>
      <c r="AB377" s="136"/>
      <c r="AC377" s="136"/>
      <c r="AD377" s="136"/>
      <c r="AE377" s="136"/>
      <c r="AF377" s="133"/>
      <c r="AG377" s="133"/>
    </row>
    <row r="378" spans="1:33" x14ac:dyDescent="0.2">
      <c r="A378" s="132"/>
      <c r="B378" s="135"/>
      <c r="C378" s="133"/>
      <c r="D378" s="133"/>
      <c r="E378" s="133"/>
      <c r="F378" s="133"/>
      <c r="G378" s="133"/>
      <c r="H378" s="133"/>
      <c r="I378" s="133"/>
      <c r="J378" s="133"/>
      <c r="K378" s="134"/>
      <c r="L378" s="134"/>
      <c r="M378" s="132"/>
      <c r="N378" s="132"/>
      <c r="O378" s="132"/>
      <c r="P378" s="135"/>
      <c r="Q378" s="135"/>
      <c r="R378" s="135"/>
      <c r="S378" s="135"/>
      <c r="T378" s="136"/>
      <c r="U378" s="136"/>
      <c r="V378" s="136"/>
      <c r="W378" s="136"/>
      <c r="X378" s="136"/>
      <c r="Y378" s="136"/>
      <c r="Z378" s="136"/>
      <c r="AA378" s="136"/>
      <c r="AB378" s="136"/>
      <c r="AC378" s="136"/>
      <c r="AD378" s="136"/>
      <c r="AE378" s="136"/>
      <c r="AF378" s="133"/>
      <c r="AG378" s="133"/>
    </row>
    <row r="379" spans="1:33" x14ac:dyDescent="0.2">
      <c r="A379" s="132"/>
      <c r="B379" s="135"/>
      <c r="C379" s="133"/>
      <c r="D379" s="133"/>
      <c r="E379" s="133"/>
      <c r="F379" s="133"/>
      <c r="G379" s="133"/>
      <c r="H379" s="133"/>
      <c r="I379" s="133"/>
      <c r="J379" s="133"/>
      <c r="K379" s="134"/>
      <c r="L379" s="134"/>
      <c r="M379" s="132"/>
      <c r="N379" s="132"/>
      <c r="O379" s="132"/>
      <c r="P379" s="135"/>
      <c r="Q379" s="135"/>
      <c r="R379" s="135"/>
      <c r="S379" s="135"/>
      <c r="T379" s="136"/>
      <c r="U379" s="136"/>
      <c r="V379" s="136"/>
      <c r="W379" s="136"/>
      <c r="X379" s="136"/>
      <c r="Y379" s="136"/>
      <c r="Z379" s="136"/>
      <c r="AA379" s="136"/>
      <c r="AB379" s="136"/>
      <c r="AC379" s="136"/>
      <c r="AD379" s="136"/>
      <c r="AE379" s="136"/>
      <c r="AF379" s="133"/>
      <c r="AG379" s="133"/>
    </row>
    <row r="380" spans="1:33" x14ac:dyDescent="0.2">
      <c r="A380" s="132"/>
      <c r="B380" s="135"/>
      <c r="C380" s="133"/>
      <c r="D380" s="133"/>
      <c r="E380" s="133"/>
      <c r="F380" s="133"/>
      <c r="G380" s="133"/>
      <c r="H380" s="133"/>
      <c r="I380" s="133"/>
      <c r="J380" s="133"/>
      <c r="K380" s="134"/>
      <c r="L380" s="134"/>
      <c r="M380" s="132"/>
      <c r="N380" s="132"/>
      <c r="O380" s="132"/>
      <c r="P380" s="135"/>
      <c r="Q380" s="135"/>
      <c r="R380" s="135"/>
      <c r="S380" s="135"/>
      <c r="T380" s="136"/>
      <c r="U380" s="136"/>
      <c r="V380" s="136"/>
      <c r="W380" s="136"/>
      <c r="X380" s="136"/>
      <c r="Y380" s="136"/>
      <c r="Z380" s="136"/>
      <c r="AA380" s="136"/>
      <c r="AB380" s="136"/>
      <c r="AC380" s="136"/>
      <c r="AD380" s="136"/>
      <c r="AE380" s="136"/>
      <c r="AF380" s="133"/>
      <c r="AG380" s="133"/>
    </row>
    <row r="381" spans="1:33" x14ac:dyDescent="0.2">
      <c r="A381" s="132"/>
      <c r="B381" s="135"/>
      <c r="C381" s="133"/>
      <c r="D381" s="133"/>
      <c r="E381" s="133"/>
      <c r="F381" s="133"/>
      <c r="G381" s="133"/>
      <c r="H381" s="133"/>
      <c r="I381" s="133"/>
      <c r="J381" s="133"/>
      <c r="K381" s="134"/>
      <c r="L381" s="134"/>
      <c r="M381" s="132"/>
      <c r="N381" s="132"/>
      <c r="O381" s="132"/>
      <c r="P381" s="135"/>
      <c r="Q381" s="135"/>
      <c r="R381" s="135"/>
      <c r="S381" s="135"/>
      <c r="T381" s="136"/>
      <c r="U381" s="136"/>
      <c r="V381" s="136"/>
      <c r="W381" s="136"/>
      <c r="X381" s="136"/>
      <c r="Y381" s="136"/>
      <c r="Z381" s="136"/>
      <c r="AA381" s="136"/>
      <c r="AB381" s="136"/>
      <c r="AC381" s="136"/>
      <c r="AD381" s="136"/>
      <c r="AE381" s="136"/>
      <c r="AF381" s="133"/>
      <c r="AG381" s="133"/>
    </row>
    <row r="382" spans="1:33" x14ac:dyDescent="0.2">
      <c r="A382" s="132"/>
      <c r="B382" s="135"/>
      <c r="C382" s="133"/>
      <c r="D382" s="133"/>
      <c r="E382" s="133"/>
      <c r="F382" s="133"/>
      <c r="G382" s="133"/>
      <c r="H382" s="133"/>
      <c r="I382" s="133"/>
      <c r="J382" s="133"/>
      <c r="K382" s="134"/>
      <c r="L382" s="134"/>
      <c r="M382" s="132"/>
      <c r="N382" s="132"/>
      <c r="O382" s="132"/>
      <c r="P382" s="135"/>
      <c r="Q382" s="135"/>
      <c r="R382" s="135"/>
      <c r="S382" s="135"/>
      <c r="T382" s="136"/>
      <c r="U382" s="136"/>
      <c r="V382" s="136"/>
      <c r="W382" s="136"/>
      <c r="X382" s="136"/>
      <c r="Y382" s="136"/>
      <c r="Z382" s="136"/>
      <c r="AA382" s="136"/>
      <c r="AB382" s="136"/>
      <c r="AC382" s="136"/>
      <c r="AD382" s="136"/>
      <c r="AE382" s="136"/>
      <c r="AF382" s="133"/>
      <c r="AG382" s="133"/>
    </row>
    <row r="383" spans="1:33" x14ac:dyDescent="0.2">
      <c r="A383" s="132"/>
      <c r="B383" s="135"/>
      <c r="C383" s="133"/>
      <c r="D383" s="133"/>
      <c r="E383" s="133"/>
      <c r="F383" s="133"/>
      <c r="G383" s="133"/>
      <c r="H383" s="133"/>
      <c r="I383" s="133"/>
      <c r="J383" s="133"/>
      <c r="K383" s="134"/>
      <c r="L383" s="134"/>
      <c r="M383" s="132"/>
      <c r="N383" s="132"/>
      <c r="O383" s="132"/>
      <c r="P383" s="135"/>
      <c r="Q383" s="135"/>
      <c r="R383" s="135"/>
      <c r="S383" s="135"/>
      <c r="T383" s="136"/>
      <c r="U383" s="136"/>
      <c r="V383" s="136"/>
      <c r="W383" s="136"/>
      <c r="X383" s="136"/>
      <c r="Y383" s="136"/>
      <c r="Z383" s="136"/>
      <c r="AA383" s="136"/>
      <c r="AB383" s="136"/>
      <c r="AC383" s="136"/>
      <c r="AD383" s="136"/>
      <c r="AE383" s="136"/>
      <c r="AF383" s="133"/>
      <c r="AG383" s="133"/>
    </row>
    <row r="384" spans="1:33" x14ac:dyDescent="0.2">
      <c r="A384" s="132"/>
      <c r="B384" s="135"/>
      <c r="C384" s="133"/>
      <c r="D384" s="133"/>
      <c r="E384" s="133"/>
      <c r="F384" s="133"/>
      <c r="G384" s="133"/>
      <c r="H384" s="133"/>
      <c r="I384" s="133"/>
      <c r="J384" s="133"/>
      <c r="K384" s="134"/>
      <c r="L384" s="134"/>
      <c r="M384" s="132"/>
      <c r="N384" s="132"/>
      <c r="O384" s="132"/>
      <c r="P384" s="135"/>
      <c r="Q384" s="135"/>
      <c r="R384" s="135"/>
      <c r="S384" s="135"/>
      <c r="T384" s="136"/>
      <c r="U384" s="136"/>
      <c r="V384" s="136"/>
      <c r="W384" s="136"/>
      <c r="X384" s="136"/>
      <c r="Y384" s="136"/>
      <c r="Z384" s="136"/>
      <c r="AA384" s="136"/>
      <c r="AB384" s="136"/>
      <c r="AC384" s="136"/>
      <c r="AD384" s="136"/>
      <c r="AE384" s="136"/>
      <c r="AF384" s="133"/>
      <c r="AG384" s="133"/>
    </row>
    <row r="385" spans="1:33" x14ac:dyDescent="0.2">
      <c r="A385" s="132"/>
      <c r="B385" s="135"/>
      <c r="C385" s="133"/>
      <c r="D385" s="133"/>
      <c r="E385" s="133"/>
      <c r="F385" s="133"/>
      <c r="G385" s="133"/>
      <c r="H385" s="133"/>
      <c r="I385" s="133"/>
      <c r="J385" s="133"/>
      <c r="K385" s="134"/>
      <c r="L385" s="134"/>
      <c r="M385" s="132"/>
      <c r="N385" s="132"/>
      <c r="O385" s="132"/>
      <c r="P385" s="135"/>
      <c r="Q385" s="135"/>
      <c r="R385" s="135"/>
      <c r="S385" s="135"/>
      <c r="T385" s="136"/>
      <c r="U385" s="136"/>
      <c r="V385" s="136"/>
      <c r="W385" s="136"/>
      <c r="X385" s="136"/>
      <c r="Y385" s="136"/>
      <c r="Z385" s="136"/>
      <c r="AA385" s="136"/>
      <c r="AB385" s="136"/>
      <c r="AC385" s="136"/>
      <c r="AD385" s="136"/>
      <c r="AE385" s="136"/>
      <c r="AF385" s="133"/>
      <c r="AG385" s="133"/>
    </row>
    <row r="386" spans="1:33" x14ac:dyDescent="0.2">
      <c r="A386" s="132"/>
      <c r="B386" s="135"/>
      <c r="C386" s="133"/>
      <c r="D386" s="133"/>
      <c r="E386" s="133"/>
      <c r="F386" s="133"/>
      <c r="G386" s="133"/>
      <c r="H386" s="133"/>
      <c r="I386" s="133"/>
      <c r="J386" s="133"/>
      <c r="K386" s="134"/>
      <c r="L386" s="134"/>
      <c r="M386" s="132"/>
      <c r="N386" s="132"/>
      <c r="O386" s="132"/>
      <c r="P386" s="135"/>
      <c r="Q386" s="135"/>
      <c r="R386" s="135"/>
      <c r="S386" s="135"/>
      <c r="T386" s="136"/>
      <c r="U386" s="136"/>
      <c r="V386" s="136"/>
      <c r="W386" s="136"/>
      <c r="X386" s="136"/>
      <c r="Y386" s="136"/>
      <c r="Z386" s="136"/>
      <c r="AA386" s="136"/>
      <c r="AB386" s="136"/>
      <c r="AC386" s="136"/>
      <c r="AD386" s="136"/>
      <c r="AE386" s="136"/>
      <c r="AF386" s="133"/>
      <c r="AG386" s="133"/>
    </row>
    <row r="387" spans="1:33" x14ac:dyDescent="0.2">
      <c r="A387" s="132"/>
      <c r="B387" s="135"/>
      <c r="C387" s="133"/>
      <c r="D387" s="133"/>
      <c r="E387" s="133"/>
      <c r="F387" s="133"/>
      <c r="G387" s="133"/>
      <c r="H387" s="133"/>
      <c r="I387" s="133"/>
      <c r="J387" s="133"/>
      <c r="K387" s="134"/>
      <c r="L387" s="134"/>
      <c r="M387" s="132"/>
      <c r="N387" s="132"/>
      <c r="O387" s="132"/>
      <c r="P387" s="135"/>
      <c r="Q387" s="135"/>
      <c r="R387" s="135"/>
      <c r="S387" s="135"/>
      <c r="T387" s="136"/>
      <c r="U387" s="136"/>
      <c r="V387" s="136"/>
      <c r="W387" s="136"/>
      <c r="X387" s="136"/>
      <c r="Y387" s="136"/>
      <c r="Z387" s="136"/>
      <c r="AA387" s="136"/>
      <c r="AB387" s="136"/>
      <c r="AC387" s="136"/>
      <c r="AD387" s="136"/>
      <c r="AE387" s="136"/>
      <c r="AF387" s="133"/>
      <c r="AG387" s="133"/>
    </row>
    <row r="388" spans="1:33" x14ac:dyDescent="0.2">
      <c r="A388" s="132"/>
      <c r="B388" s="135"/>
      <c r="C388" s="133"/>
      <c r="D388" s="133"/>
      <c r="E388" s="133"/>
      <c r="F388" s="133"/>
      <c r="G388" s="133"/>
      <c r="H388" s="133"/>
      <c r="I388" s="133"/>
      <c r="J388" s="133"/>
      <c r="K388" s="134"/>
      <c r="L388" s="134"/>
      <c r="M388" s="132"/>
      <c r="N388" s="132"/>
      <c r="O388" s="132"/>
      <c r="P388" s="135"/>
      <c r="Q388" s="135"/>
      <c r="R388" s="135"/>
      <c r="S388" s="135"/>
      <c r="T388" s="136"/>
      <c r="U388" s="136"/>
      <c r="V388" s="136"/>
      <c r="W388" s="136"/>
      <c r="X388" s="136"/>
      <c r="Y388" s="136"/>
      <c r="Z388" s="136"/>
      <c r="AA388" s="136"/>
      <c r="AB388" s="136"/>
      <c r="AC388" s="136"/>
      <c r="AD388" s="136"/>
      <c r="AE388" s="136"/>
      <c r="AF388" s="133"/>
      <c r="AG388" s="133"/>
    </row>
    <row r="389" spans="1:33" x14ac:dyDescent="0.2">
      <c r="A389" s="132"/>
      <c r="B389" s="135"/>
      <c r="C389" s="133"/>
      <c r="D389" s="133"/>
      <c r="E389" s="133"/>
      <c r="F389" s="133"/>
      <c r="G389" s="133"/>
      <c r="H389" s="133"/>
      <c r="I389" s="133"/>
      <c r="J389" s="133"/>
      <c r="K389" s="134"/>
      <c r="L389" s="134"/>
      <c r="M389" s="132"/>
      <c r="N389" s="132"/>
      <c r="O389" s="132"/>
      <c r="P389" s="135"/>
      <c r="Q389" s="135"/>
      <c r="R389" s="135"/>
      <c r="S389" s="135"/>
      <c r="T389" s="136"/>
      <c r="U389" s="136"/>
      <c r="V389" s="136"/>
      <c r="W389" s="136"/>
      <c r="X389" s="136"/>
      <c r="Y389" s="136"/>
      <c r="Z389" s="136"/>
      <c r="AA389" s="136"/>
      <c r="AB389" s="136"/>
      <c r="AC389" s="136"/>
      <c r="AD389" s="136"/>
      <c r="AE389" s="136"/>
      <c r="AF389" s="133"/>
      <c r="AG389" s="133"/>
    </row>
    <row r="390" spans="1:33" x14ac:dyDescent="0.2">
      <c r="A390" s="132"/>
      <c r="B390" s="135"/>
      <c r="C390" s="133"/>
      <c r="D390" s="133"/>
      <c r="E390" s="133"/>
      <c r="F390" s="133"/>
      <c r="G390" s="133"/>
      <c r="H390" s="133"/>
      <c r="I390" s="133"/>
      <c r="J390" s="133"/>
      <c r="K390" s="134"/>
      <c r="L390" s="134"/>
      <c r="M390" s="132"/>
      <c r="N390" s="132"/>
      <c r="O390" s="132"/>
      <c r="P390" s="135"/>
      <c r="Q390" s="135"/>
      <c r="R390" s="135"/>
      <c r="S390" s="135"/>
      <c r="T390" s="136"/>
      <c r="U390" s="136"/>
      <c r="V390" s="136"/>
      <c r="W390" s="136"/>
      <c r="X390" s="136"/>
      <c r="Y390" s="136"/>
      <c r="Z390" s="136"/>
      <c r="AA390" s="136"/>
      <c r="AB390" s="136"/>
      <c r="AC390" s="136"/>
      <c r="AD390" s="136"/>
      <c r="AE390" s="136"/>
      <c r="AF390" s="133"/>
      <c r="AG390" s="133"/>
    </row>
    <row r="391" spans="1:33" x14ac:dyDescent="0.2">
      <c r="A391" s="132"/>
      <c r="B391" s="135"/>
      <c r="C391" s="133"/>
      <c r="D391" s="133"/>
      <c r="E391" s="133"/>
      <c r="F391" s="133"/>
      <c r="G391" s="133"/>
      <c r="H391" s="133"/>
      <c r="I391" s="133"/>
      <c r="J391" s="133"/>
      <c r="K391" s="134"/>
      <c r="L391" s="134"/>
      <c r="M391" s="132"/>
      <c r="N391" s="132"/>
      <c r="O391" s="132"/>
      <c r="P391" s="135"/>
      <c r="Q391" s="135"/>
      <c r="R391" s="135"/>
      <c r="S391" s="135"/>
      <c r="T391" s="136"/>
      <c r="U391" s="136"/>
      <c r="V391" s="136"/>
      <c r="W391" s="136"/>
      <c r="X391" s="136"/>
      <c r="Y391" s="136"/>
      <c r="Z391" s="136"/>
      <c r="AA391" s="136"/>
      <c r="AB391" s="136"/>
      <c r="AC391" s="136"/>
      <c r="AD391" s="136"/>
      <c r="AE391" s="136"/>
      <c r="AF391" s="133"/>
      <c r="AG391" s="133"/>
    </row>
    <row r="392" spans="1:33" x14ac:dyDescent="0.2">
      <c r="A392" s="132"/>
      <c r="B392" s="135"/>
      <c r="C392" s="133"/>
      <c r="D392" s="133"/>
      <c r="E392" s="133"/>
      <c r="F392" s="133"/>
      <c r="G392" s="133"/>
      <c r="H392" s="133"/>
      <c r="I392" s="133"/>
      <c r="J392" s="133"/>
      <c r="K392" s="134"/>
      <c r="L392" s="134"/>
      <c r="M392" s="132"/>
      <c r="N392" s="132"/>
      <c r="O392" s="132"/>
      <c r="P392" s="135"/>
      <c r="Q392" s="135"/>
      <c r="R392" s="135"/>
      <c r="S392" s="135"/>
      <c r="T392" s="136"/>
      <c r="U392" s="136"/>
      <c r="V392" s="136"/>
      <c r="W392" s="136"/>
      <c r="X392" s="136"/>
      <c r="Y392" s="136"/>
      <c r="Z392" s="136"/>
      <c r="AA392" s="136"/>
      <c r="AB392" s="136"/>
      <c r="AC392" s="136"/>
      <c r="AD392" s="136"/>
      <c r="AE392" s="136"/>
      <c r="AF392" s="133"/>
      <c r="AG392" s="133"/>
    </row>
    <row r="393" spans="1:33" x14ac:dyDescent="0.2">
      <c r="A393" s="132"/>
      <c r="B393" s="135"/>
      <c r="C393" s="133"/>
      <c r="D393" s="133"/>
      <c r="E393" s="133"/>
      <c r="F393" s="133"/>
      <c r="G393" s="133"/>
      <c r="H393" s="133"/>
      <c r="I393" s="133"/>
      <c r="J393" s="133"/>
      <c r="K393" s="134"/>
      <c r="L393" s="134"/>
      <c r="M393" s="132"/>
      <c r="N393" s="132"/>
      <c r="O393" s="132"/>
      <c r="P393" s="135"/>
      <c r="Q393" s="135"/>
      <c r="R393" s="135"/>
      <c r="S393" s="135"/>
      <c r="T393" s="136"/>
      <c r="U393" s="136"/>
      <c r="V393" s="136"/>
      <c r="W393" s="136"/>
      <c r="X393" s="136"/>
      <c r="Y393" s="136"/>
      <c r="Z393" s="136"/>
      <c r="AA393" s="136"/>
      <c r="AB393" s="136"/>
      <c r="AC393" s="136"/>
      <c r="AD393" s="136"/>
      <c r="AE393" s="136"/>
      <c r="AF393" s="133"/>
      <c r="AG393" s="133"/>
    </row>
    <row r="394" spans="1:33" x14ac:dyDescent="0.2">
      <c r="A394" s="132"/>
      <c r="B394" s="135"/>
      <c r="C394" s="133"/>
      <c r="D394" s="133"/>
      <c r="E394" s="133"/>
      <c r="F394" s="133"/>
      <c r="G394" s="133"/>
      <c r="H394" s="133"/>
      <c r="I394" s="133"/>
      <c r="J394" s="133"/>
      <c r="K394" s="134"/>
      <c r="L394" s="134"/>
      <c r="M394" s="132"/>
      <c r="N394" s="132"/>
      <c r="O394" s="132"/>
      <c r="P394" s="135"/>
      <c r="Q394" s="135"/>
      <c r="R394" s="135"/>
      <c r="S394" s="135"/>
      <c r="T394" s="136"/>
      <c r="U394" s="136"/>
      <c r="V394" s="136"/>
      <c r="W394" s="136"/>
      <c r="X394" s="136"/>
      <c r="Y394" s="136"/>
      <c r="Z394" s="136"/>
      <c r="AA394" s="136"/>
      <c r="AB394" s="136"/>
      <c r="AC394" s="136"/>
      <c r="AD394" s="136"/>
      <c r="AE394" s="136"/>
      <c r="AF394" s="133"/>
      <c r="AG394" s="133"/>
    </row>
    <row r="395" spans="1:33" x14ac:dyDescent="0.2">
      <c r="A395" s="132"/>
      <c r="B395" s="135"/>
      <c r="C395" s="133"/>
      <c r="D395" s="133"/>
      <c r="E395" s="133"/>
      <c r="F395" s="133"/>
      <c r="G395" s="133"/>
      <c r="H395" s="133"/>
      <c r="I395" s="133"/>
      <c r="J395" s="133"/>
      <c r="K395" s="134"/>
      <c r="L395" s="134"/>
      <c r="M395" s="132"/>
      <c r="N395" s="132"/>
      <c r="O395" s="132"/>
      <c r="P395" s="135"/>
      <c r="Q395" s="135"/>
      <c r="R395" s="135"/>
      <c r="S395" s="135"/>
      <c r="T395" s="136"/>
      <c r="U395" s="136"/>
      <c r="V395" s="136"/>
      <c r="W395" s="136"/>
      <c r="X395" s="136"/>
      <c r="Y395" s="136"/>
      <c r="Z395" s="136"/>
      <c r="AA395" s="136"/>
      <c r="AB395" s="136"/>
      <c r="AC395" s="136"/>
      <c r="AD395" s="136"/>
      <c r="AE395" s="136"/>
      <c r="AF395" s="133"/>
      <c r="AG395" s="133"/>
    </row>
    <row r="396" spans="1:33" x14ac:dyDescent="0.2">
      <c r="A396" s="132"/>
      <c r="B396" s="135"/>
      <c r="C396" s="133"/>
      <c r="D396" s="133"/>
      <c r="E396" s="133"/>
      <c r="F396" s="133"/>
      <c r="G396" s="133"/>
      <c r="H396" s="133"/>
      <c r="I396" s="133"/>
      <c r="J396" s="133"/>
      <c r="K396" s="134"/>
      <c r="L396" s="134"/>
      <c r="M396" s="132"/>
      <c r="N396" s="132"/>
      <c r="O396" s="132"/>
      <c r="P396" s="135"/>
      <c r="Q396" s="135"/>
      <c r="R396" s="135"/>
      <c r="S396" s="135"/>
      <c r="T396" s="136"/>
      <c r="U396" s="136"/>
      <c r="V396" s="136"/>
      <c r="W396" s="136"/>
      <c r="X396" s="136"/>
      <c r="Y396" s="136"/>
      <c r="Z396" s="136"/>
      <c r="AA396" s="136"/>
      <c r="AB396" s="136"/>
      <c r="AC396" s="136"/>
      <c r="AD396" s="136"/>
      <c r="AE396" s="136"/>
      <c r="AF396" s="133"/>
      <c r="AG396" s="133"/>
    </row>
    <row r="397" spans="1:33" x14ac:dyDescent="0.2">
      <c r="A397" s="132"/>
      <c r="B397" s="135"/>
      <c r="C397" s="133"/>
      <c r="D397" s="133"/>
      <c r="E397" s="133"/>
      <c r="F397" s="133"/>
      <c r="G397" s="133"/>
      <c r="H397" s="133"/>
      <c r="I397" s="133"/>
      <c r="J397" s="133"/>
      <c r="K397" s="134"/>
      <c r="L397" s="134"/>
      <c r="M397" s="132"/>
      <c r="N397" s="132"/>
      <c r="O397" s="132"/>
      <c r="P397" s="135"/>
      <c r="Q397" s="135"/>
      <c r="R397" s="135"/>
      <c r="S397" s="135"/>
      <c r="T397" s="136"/>
      <c r="U397" s="136"/>
      <c r="V397" s="136"/>
      <c r="W397" s="136"/>
      <c r="X397" s="136"/>
      <c r="Y397" s="136"/>
      <c r="Z397" s="136"/>
      <c r="AA397" s="136"/>
      <c r="AB397" s="136"/>
      <c r="AC397" s="136"/>
      <c r="AD397" s="136"/>
      <c r="AE397" s="136"/>
      <c r="AF397" s="133"/>
      <c r="AG397" s="133"/>
    </row>
    <row r="398" spans="1:33" x14ac:dyDescent="0.2">
      <c r="A398" s="132"/>
      <c r="B398" s="135"/>
      <c r="C398" s="133"/>
      <c r="D398" s="133"/>
      <c r="E398" s="133"/>
      <c r="F398" s="133"/>
      <c r="G398" s="133"/>
      <c r="H398" s="133"/>
      <c r="I398" s="133"/>
      <c r="J398" s="133"/>
      <c r="K398" s="134"/>
      <c r="L398" s="134"/>
      <c r="M398" s="132"/>
      <c r="N398" s="132"/>
      <c r="O398" s="132"/>
      <c r="P398" s="135"/>
      <c r="Q398" s="135"/>
      <c r="R398" s="135"/>
      <c r="S398" s="135"/>
      <c r="T398" s="136"/>
      <c r="U398" s="136"/>
      <c r="V398" s="136"/>
      <c r="W398" s="136"/>
      <c r="X398" s="136"/>
      <c r="Y398" s="136"/>
      <c r="Z398" s="136"/>
      <c r="AA398" s="136"/>
      <c r="AB398" s="136"/>
      <c r="AC398" s="136"/>
      <c r="AD398" s="136"/>
      <c r="AE398" s="136"/>
      <c r="AF398" s="133"/>
      <c r="AG398" s="133"/>
    </row>
    <row r="399" spans="1:33" x14ac:dyDescent="0.2">
      <c r="A399" s="132"/>
      <c r="B399" s="135"/>
      <c r="C399" s="133"/>
      <c r="D399" s="133"/>
      <c r="E399" s="133"/>
      <c r="F399" s="133"/>
      <c r="G399" s="133"/>
      <c r="H399" s="133"/>
      <c r="I399" s="133"/>
      <c r="J399" s="133"/>
      <c r="K399" s="134"/>
      <c r="L399" s="134"/>
      <c r="M399" s="132"/>
      <c r="N399" s="132"/>
      <c r="O399" s="132"/>
      <c r="P399" s="135"/>
      <c r="Q399" s="135"/>
      <c r="R399" s="135"/>
      <c r="S399" s="135"/>
      <c r="T399" s="136"/>
      <c r="U399" s="136"/>
      <c r="V399" s="136"/>
      <c r="W399" s="136"/>
      <c r="X399" s="136"/>
      <c r="Y399" s="136"/>
      <c r="Z399" s="136"/>
      <c r="AA399" s="136"/>
      <c r="AB399" s="136"/>
      <c r="AC399" s="136"/>
      <c r="AD399" s="136"/>
      <c r="AE399" s="136"/>
      <c r="AF399" s="133"/>
      <c r="AG399" s="133"/>
    </row>
    <row r="400" spans="1:33" x14ac:dyDescent="0.2">
      <c r="A400" s="132"/>
      <c r="B400" s="135"/>
      <c r="C400" s="133"/>
      <c r="D400" s="133"/>
      <c r="E400" s="133"/>
      <c r="F400" s="133"/>
      <c r="G400" s="133"/>
      <c r="H400" s="133"/>
      <c r="I400" s="133"/>
      <c r="J400" s="133"/>
      <c r="K400" s="134"/>
      <c r="L400" s="134"/>
      <c r="M400" s="132"/>
      <c r="N400" s="132"/>
      <c r="O400" s="132"/>
      <c r="P400" s="135"/>
      <c r="Q400" s="135"/>
      <c r="R400" s="135"/>
      <c r="S400" s="135"/>
      <c r="T400" s="136"/>
      <c r="U400" s="136"/>
      <c r="V400" s="136"/>
      <c r="W400" s="136"/>
      <c r="X400" s="136"/>
      <c r="Y400" s="136"/>
      <c r="Z400" s="136"/>
      <c r="AA400" s="136"/>
      <c r="AB400" s="136"/>
      <c r="AC400" s="136"/>
      <c r="AD400" s="136"/>
      <c r="AE400" s="136"/>
      <c r="AF400" s="133"/>
      <c r="AG400" s="133"/>
    </row>
    <row r="401" spans="1:33" x14ac:dyDescent="0.2">
      <c r="A401" s="132"/>
      <c r="B401" s="135"/>
      <c r="C401" s="133"/>
      <c r="D401" s="133"/>
      <c r="E401" s="133"/>
      <c r="F401" s="133"/>
      <c r="G401" s="133"/>
      <c r="H401" s="133"/>
      <c r="I401" s="133"/>
      <c r="J401" s="133"/>
      <c r="K401" s="134"/>
      <c r="L401" s="134"/>
      <c r="M401" s="132"/>
      <c r="N401" s="132"/>
      <c r="O401" s="132"/>
      <c r="P401" s="135"/>
      <c r="Q401" s="135"/>
      <c r="R401" s="135"/>
      <c r="S401" s="135"/>
      <c r="T401" s="136"/>
      <c r="U401" s="136"/>
      <c r="V401" s="136"/>
      <c r="W401" s="136"/>
      <c r="X401" s="136"/>
      <c r="Y401" s="136"/>
      <c r="Z401" s="136"/>
      <c r="AA401" s="136"/>
      <c r="AB401" s="136"/>
      <c r="AC401" s="136"/>
      <c r="AD401" s="136"/>
      <c r="AE401" s="136"/>
      <c r="AF401" s="133"/>
      <c r="AG401" s="133"/>
    </row>
    <row r="402" spans="1:33" x14ac:dyDescent="0.2">
      <c r="A402" s="132"/>
      <c r="B402" s="135"/>
      <c r="C402" s="133"/>
      <c r="D402" s="133"/>
      <c r="E402" s="133"/>
      <c r="F402" s="133"/>
      <c r="G402" s="133"/>
      <c r="H402" s="133"/>
      <c r="I402" s="133"/>
      <c r="J402" s="133"/>
      <c r="K402" s="134"/>
      <c r="L402" s="134"/>
      <c r="M402" s="132"/>
      <c r="N402" s="132"/>
      <c r="O402" s="132"/>
      <c r="P402" s="135"/>
      <c r="Q402" s="135"/>
      <c r="R402" s="135"/>
      <c r="S402" s="135"/>
      <c r="T402" s="136"/>
      <c r="U402" s="136"/>
      <c r="V402" s="136"/>
      <c r="W402" s="136"/>
      <c r="X402" s="136"/>
      <c r="Y402" s="136"/>
      <c r="Z402" s="136"/>
      <c r="AA402" s="136"/>
      <c r="AB402" s="136"/>
      <c r="AC402" s="136"/>
      <c r="AD402" s="136"/>
      <c r="AE402" s="136"/>
      <c r="AF402" s="133"/>
      <c r="AG402" s="133"/>
    </row>
    <row r="403" spans="1:33" x14ac:dyDescent="0.2">
      <c r="A403" s="132"/>
      <c r="B403" s="135"/>
      <c r="C403" s="133"/>
      <c r="D403" s="133"/>
      <c r="E403" s="133"/>
      <c r="F403" s="133"/>
      <c r="G403" s="133"/>
      <c r="H403" s="133"/>
      <c r="I403" s="133"/>
      <c r="J403" s="133"/>
      <c r="K403" s="134"/>
      <c r="L403" s="134"/>
      <c r="M403" s="132"/>
      <c r="N403" s="132"/>
      <c r="O403" s="132"/>
      <c r="P403" s="135"/>
      <c r="Q403" s="135"/>
      <c r="R403" s="135"/>
      <c r="S403" s="135"/>
      <c r="T403" s="136"/>
      <c r="U403" s="136"/>
      <c r="V403" s="136"/>
      <c r="W403" s="136"/>
      <c r="X403" s="136"/>
      <c r="Y403" s="136"/>
      <c r="Z403" s="136"/>
      <c r="AA403" s="136"/>
      <c r="AB403" s="136"/>
      <c r="AC403" s="136"/>
      <c r="AD403" s="136"/>
      <c r="AE403" s="136"/>
      <c r="AF403" s="133"/>
      <c r="AG403" s="133"/>
    </row>
    <row r="404" spans="1:33" x14ac:dyDescent="0.2">
      <c r="A404" s="132"/>
      <c r="B404" s="135"/>
      <c r="C404" s="133"/>
      <c r="D404" s="133"/>
      <c r="E404" s="133"/>
      <c r="F404" s="133"/>
      <c r="G404" s="133"/>
      <c r="H404" s="133"/>
      <c r="I404" s="133"/>
      <c r="J404" s="133"/>
      <c r="K404" s="134"/>
      <c r="L404" s="134"/>
      <c r="M404" s="132"/>
      <c r="N404" s="132"/>
      <c r="O404" s="132"/>
      <c r="P404" s="135"/>
      <c r="Q404" s="135"/>
      <c r="R404" s="135"/>
      <c r="S404" s="135"/>
      <c r="T404" s="136"/>
      <c r="U404" s="136"/>
      <c r="V404" s="136"/>
      <c r="W404" s="136"/>
      <c r="X404" s="136"/>
      <c r="Y404" s="136"/>
      <c r="Z404" s="136"/>
      <c r="AA404" s="136"/>
      <c r="AB404" s="136"/>
      <c r="AC404" s="136"/>
      <c r="AD404" s="136"/>
      <c r="AE404" s="136"/>
      <c r="AF404" s="133"/>
      <c r="AG404" s="133"/>
    </row>
    <row r="405" spans="1:33" x14ac:dyDescent="0.2">
      <c r="A405" s="132"/>
      <c r="B405" s="135"/>
      <c r="C405" s="133"/>
      <c r="D405" s="133"/>
      <c r="E405" s="133"/>
      <c r="F405" s="133"/>
      <c r="G405" s="133"/>
      <c r="H405" s="133"/>
      <c r="I405" s="133"/>
      <c r="J405" s="133"/>
      <c r="K405" s="134"/>
      <c r="L405" s="134"/>
      <c r="M405" s="132"/>
      <c r="N405" s="132"/>
      <c r="O405" s="132"/>
      <c r="P405" s="135"/>
      <c r="Q405" s="135"/>
      <c r="R405" s="135"/>
      <c r="S405" s="135"/>
      <c r="T405" s="136"/>
      <c r="U405" s="136"/>
      <c r="V405" s="136"/>
      <c r="W405" s="136"/>
      <c r="X405" s="136"/>
      <c r="Y405" s="136"/>
      <c r="Z405" s="136"/>
      <c r="AA405" s="136"/>
      <c r="AB405" s="136"/>
      <c r="AC405" s="136"/>
      <c r="AD405" s="136"/>
      <c r="AE405" s="136"/>
      <c r="AF405" s="133"/>
      <c r="AG405" s="133"/>
    </row>
    <row r="406" spans="1:33" x14ac:dyDescent="0.2">
      <c r="A406" s="132"/>
      <c r="B406" s="135"/>
      <c r="C406" s="133"/>
      <c r="D406" s="133"/>
      <c r="E406" s="133"/>
      <c r="F406" s="133"/>
      <c r="G406" s="133"/>
      <c r="H406" s="133"/>
      <c r="I406" s="133"/>
      <c r="J406" s="133"/>
      <c r="K406" s="134"/>
      <c r="L406" s="134"/>
      <c r="M406" s="132"/>
      <c r="N406" s="132"/>
      <c r="O406" s="132"/>
      <c r="P406" s="135"/>
      <c r="Q406" s="135"/>
      <c r="R406" s="135"/>
      <c r="S406" s="135"/>
      <c r="T406" s="136"/>
      <c r="U406" s="136"/>
      <c r="V406" s="136"/>
      <c r="W406" s="136"/>
      <c r="X406" s="136"/>
      <c r="Y406" s="136"/>
      <c r="Z406" s="136"/>
      <c r="AA406" s="136"/>
      <c r="AB406" s="136"/>
      <c r="AC406" s="136"/>
      <c r="AD406" s="136"/>
      <c r="AE406" s="136"/>
      <c r="AF406" s="133"/>
      <c r="AG406" s="133"/>
    </row>
    <row r="407" spans="1:33" x14ac:dyDescent="0.2">
      <c r="A407" s="132"/>
      <c r="B407" s="135"/>
      <c r="C407" s="133"/>
      <c r="D407" s="133"/>
      <c r="E407" s="133"/>
      <c r="F407" s="133"/>
      <c r="G407" s="133"/>
      <c r="H407" s="133"/>
      <c r="I407" s="133"/>
      <c r="J407" s="133"/>
      <c r="K407" s="134"/>
      <c r="L407" s="134"/>
      <c r="M407" s="132"/>
      <c r="N407" s="132"/>
      <c r="O407" s="132"/>
      <c r="P407" s="135"/>
      <c r="Q407" s="135"/>
      <c r="R407" s="135"/>
      <c r="S407" s="135"/>
      <c r="T407" s="136"/>
      <c r="U407" s="136"/>
      <c r="V407" s="136"/>
      <c r="W407" s="136"/>
      <c r="X407" s="136"/>
      <c r="Y407" s="136"/>
      <c r="Z407" s="136"/>
      <c r="AA407" s="136"/>
      <c r="AB407" s="136"/>
      <c r="AC407" s="136"/>
      <c r="AD407" s="136"/>
      <c r="AE407" s="136"/>
      <c r="AF407" s="133"/>
      <c r="AG407" s="133"/>
    </row>
    <row r="408" spans="1:33" x14ac:dyDescent="0.2">
      <c r="A408" s="132"/>
      <c r="B408" s="135"/>
      <c r="C408" s="133"/>
      <c r="D408" s="133"/>
      <c r="E408" s="133"/>
      <c r="F408" s="133"/>
      <c r="G408" s="133"/>
      <c r="H408" s="133"/>
      <c r="I408" s="133"/>
      <c r="J408" s="133"/>
      <c r="K408" s="134"/>
      <c r="L408" s="134"/>
      <c r="M408" s="132"/>
      <c r="N408" s="132"/>
      <c r="O408" s="132"/>
      <c r="P408" s="135"/>
      <c r="Q408" s="135"/>
      <c r="R408" s="135"/>
      <c r="S408" s="135"/>
      <c r="T408" s="136"/>
      <c r="U408" s="136"/>
      <c r="V408" s="136"/>
      <c r="W408" s="136"/>
      <c r="X408" s="136"/>
      <c r="Y408" s="136"/>
      <c r="Z408" s="136"/>
      <c r="AA408" s="136"/>
      <c r="AB408" s="136"/>
      <c r="AC408" s="136"/>
      <c r="AD408" s="136"/>
      <c r="AE408" s="136"/>
      <c r="AF408" s="133"/>
      <c r="AG408" s="133"/>
    </row>
    <row r="409" spans="1:33" x14ac:dyDescent="0.2">
      <c r="A409" s="132"/>
      <c r="B409" s="135"/>
      <c r="C409" s="133"/>
      <c r="D409" s="133"/>
      <c r="E409" s="133"/>
      <c r="F409" s="133"/>
      <c r="G409" s="133"/>
      <c r="H409" s="133"/>
      <c r="I409" s="133"/>
      <c r="J409" s="133"/>
      <c r="K409" s="134"/>
      <c r="L409" s="134"/>
      <c r="M409" s="132"/>
      <c r="N409" s="132"/>
      <c r="O409" s="132"/>
      <c r="P409" s="135"/>
      <c r="Q409" s="135"/>
      <c r="R409" s="135"/>
      <c r="S409" s="135"/>
      <c r="T409" s="136"/>
      <c r="U409" s="136"/>
      <c r="V409" s="136"/>
      <c r="W409" s="136"/>
      <c r="X409" s="136"/>
      <c r="Y409" s="136"/>
      <c r="Z409" s="136"/>
      <c r="AA409" s="136"/>
      <c r="AB409" s="136"/>
      <c r="AC409" s="136"/>
      <c r="AD409" s="136"/>
      <c r="AE409" s="136"/>
      <c r="AF409" s="133"/>
      <c r="AG409" s="133"/>
    </row>
    <row r="410" spans="1:33" x14ac:dyDescent="0.2">
      <c r="A410" s="132"/>
      <c r="B410" s="135"/>
      <c r="C410" s="133"/>
      <c r="D410" s="133"/>
      <c r="E410" s="133"/>
      <c r="F410" s="133"/>
      <c r="G410" s="133"/>
      <c r="H410" s="133"/>
      <c r="I410" s="133"/>
      <c r="J410" s="133"/>
      <c r="K410" s="134"/>
      <c r="L410" s="134"/>
      <c r="M410" s="132"/>
      <c r="N410" s="132"/>
      <c r="O410" s="132"/>
      <c r="P410" s="135"/>
      <c r="Q410" s="135"/>
      <c r="R410" s="135"/>
      <c r="S410" s="135"/>
      <c r="T410" s="136"/>
      <c r="U410" s="136"/>
      <c r="V410" s="136"/>
      <c r="W410" s="136"/>
      <c r="X410" s="136"/>
      <c r="Y410" s="136"/>
      <c r="Z410" s="136"/>
      <c r="AA410" s="136"/>
      <c r="AB410" s="136"/>
      <c r="AC410" s="136"/>
      <c r="AD410" s="136"/>
      <c r="AE410" s="136"/>
      <c r="AF410" s="133"/>
      <c r="AG410" s="133"/>
    </row>
    <row r="411" spans="1:33" x14ac:dyDescent="0.2">
      <c r="A411" s="132"/>
      <c r="B411" s="135"/>
      <c r="C411" s="133"/>
      <c r="D411" s="133"/>
      <c r="E411" s="133"/>
      <c r="F411" s="133"/>
      <c r="G411" s="133"/>
      <c r="H411" s="133"/>
      <c r="I411" s="133"/>
      <c r="J411" s="133"/>
      <c r="K411" s="134"/>
      <c r="L411" s="134"/>
      <c r="M411" s="132"/>
      <c r="N411" s="132"/>
      <c r="O411" s="132"/>
      <c r="P411" s="135"/>
      <c r="Q411" s="135"/>
      <c r="R411" s="135"/>
      <c r="S411" s="135"/>
      <c r="T411" s="136"/>
      <c r="U411" s="136"/>
      <c r="V411" s="136"/>
      <c r="W411" s="136"/>
      <c r="X411" s="136"/>
      <c r="Y411" s="136"/>
      <c r="Z411" s="136"/>
      <c r="AA411" s="136"/>
      <c r="AB411" s="136"/>
      <c r="AC411" s="136"/>
      <c r="AD411" s="136"/>
      <c r="AE411" s="136"/>
      <c r="AF411" s="133"/>
      <c r="AG411" s="133"/>
    </row>
    <row r="412" spans="1:33" x14ac:dyDescent="0.2">
      <c r="A412" s="132"/>
      <c r="B412" s="135"/>
      <c r="C412" s="133"/>
      <c r="D412" s="133"/>
      <c r="E412" s="133"/>
      <c r="F412" s="133"/>
      <c r="G412" s="133"/>
      <c r="H412" s="133"/>
      <c r="I412" s="133"/>
      <c r="J412" s="133"/>
      <c r="K412" s="134"/>
      <c r="L412" s="134"/>
      <c r="M412" s="132"/>
      <c r="N412" s="132"/>
      <c r="O412" s="132"/>
      <c r="P412" s="135"/>
      <c r="Q412" s="135"/>
      <c r="R412" s="135"/>
      <c r="S412" s="135"/>
      <c r="T412" s="136"/>
      <c r="U412" s="136"/>
      <c r="V412" s="136"/>
      <c r="W412" s="136"/>
      <c r="X412" s="136"/>
      <c r="Y412" s="136"/>
      <c r="Z412" s="136"/>
      <c r="AA412" s="136"/>
      <c r="AB412" s="136"/>
      <c r="AC412" s="136"/>
      <c r="AD412" s="136"/>
      <c r="AE412" s="136"/>
      <c r="AF412" s="133"/>
      <c r="AG412" s="133"/>
    </row>
    <row r="413" spans="1:33" x14ac:dyDescent="0.2">
      <c r="A413" s="132"/>
      <c r="B413" s="135"/>
      <c r="C413" s="133"/>
      <c r="D413" s="133"/>
      <c r="E413" s="133"/>
      <c r="F413" s="133"/>
      <c r="G413" s="133"/>
      <c r="H413" s="133"/>
      <c r="I413" s="133"/>
      <c r="J413" s="133"/>
      <c r="K413" s="134"/>
      <c r="L413" s="134"/>
      <c r="M413" s="132"/>
      <c r="N413" s="132"/>
      <c r="O413" s="132"/>
      <c r="P413" s="135"/>
      <c r="Q413" s="135"/>
      <c r="R413" s="135"/>
      <c r="S413" s="135"/>
      <c r="T413" s="136"/>
      <c r="U413" s="136"/>
      <c r="V413" s="136"/>
      <c r="W413" s="136"/>
      <c r="X413" s="136"/>
      <c r="Y413" s="136"/>
      <c r="Z413" s="136"/>
      <c r="AA413" s="136"/>
      <c r="AB413" s="136"/>
      <c r="AC413" s="136"/>
      <c r="AD413" s="136"/>
      <c r="AE413" s="136"/>
      <c r="AF413" s="133"/>
      <c r="AG413" s="133"/>
    </row>
    <row r="414" spans="1:33" x14ac:dyDescent="0.2">
      <c r="A414" s="132"/>
      <c r="B414" s="135"/>
      <c r="C414" s="133"/>
      <c r="D414" s="133"/>
      <c r="E414" s="133"/>
      <c r="F414" s="133"/>
      <c r="G414" s="133"/>
      <c r="H414" s="133"/>
      <c r="I414" s="133"/>
      <c r="J414" s="133"/>
      <c r="K414" s="134"/>
      <c r="L414" s="134"/>
      <c r="M414" s="132"/>
      <c r="N414" s="132"/>
      <c r="O414" s="132"/>
      <c r="P414" s="135"/>
      <c r="Q414" s="135"/>
      <c r="R414" s="135"/>
      <c r="S414" s="135"/>
      <c r="T414" s="136"/>
      <c r="U414" s="136"/>
      <c r="V414" s="136"/>
      <c r="W414" s="136"/>
      <c r="X414" s="136"/>
      <c r="Y414" s="136"/>
      <c r="Z414" s="136"/>
      <c r="AA414" s="136"/>
      <c r="AB414" s="136"/>
      <c r="AC414" s="136"/>
      <c r="AD414" s="136"/>
      <c r="AE414" s="136"/>
      <c r="AF414" s="133"/>
      <c r="AG414" s="133"/>
    </row>
    <row r="415" spans="1:33" x14ac:dyDescent="0.2">
      <c r="A415" s="132"/>
      <c r="B415" s="135"/>
      <c r="C415" s="133"/>
      <c r="D415" s="133"/>
      <c r="E415" s="133"/>
      <c r="F415" s="133"/>
      <c r="G415" s="133"/>
      <c r="H415" s="133"/>
      <c r="I415" s="133"/>
      <c r="J415" s="133"/>
      <c r="K415" s="134"/>
      <c r="L415" s="134"/>
      <c r="M415" s="132"/>
      <c r="N415" s="132"/>
      <c r="O415" s="132"/>
      <c r="P415" s="135"/>
      <c r="Q415" s="135"/>
      <c r="R415" s="135"/>
      <c r="S415" s="135"/>
      <c r="T415" s="136"/>
      <c r="U415" s="136"/>
      <c r="V415" s="136"/>
      <c r="W415" s="136"/>
      <c r="X415" s="136"/>
      <c r="Y415" s="136"/>
      <c r="Z415" s="136"/>
      <c r="AA415" s="136"/>
      <c r="AB415" s="136"/>
      <c r="AC415" s="136"/>
      <c r="AD415" s="136"/>
      <c r="AE415" s="136"/>
      <c r="AF415" s="133"/>
      <c r="AG415" s="133"/>
    </row>
    <row r="416" spans="1:33" x14ac:dyDescent="0.2">
      <c r="A416" s="132"/>
      <c r="B416" s="135"/>
      <c r="C416" s="133"/>
      <c r="D416" s="133"/>
      <c r="E416" s="133"/>
      <c r="F416" s="133"/>
      <c r="G416" s="133"/>
      <c r="H416" s="133"/>
      <c r="I416" s="133"/>
      <c r="J416" s="133"/>
      <c r="K416" s="134"/>
      <c r="L416" s="134"/>
      <c r="M416" s="132"/>
      <c r="N416" s="132"/>
      <c r="O416" s="132"/>
      <c r="P416" s="135"/>
      <c r="Q416" s="135"/>
      <c r="R416" s="135"/>
      <c r="S416" s="135"/>
      <c r="T416" s="136"/>
      <c r="U416" s="136"/>
      <c r="V416" s="136"/>
      <c r="W416" s="136"/>
      <c r="X416" s="136"/>
      <c r="Y416" s="136"/>
      <c r="Z416" s="136"/>
      <c r="AA416" s="136"/>
      <c r="AB416" s="136"/>
      <c r="AC416" s="136"/>
      <c r="AD416" s="136"/>
      <c r="AE416" s="136"/>
      <c r="AF416" s="133"/>
      <c r="AG416" s="133"/>
    </row>
    <row r="417" spans="1:33" x14ac:dyDescent="0.2">
      <c r="A417" s="132"/>
      <c r="B417" s="135"/>
      <c r="C417" s="133"/>
      <c r="D417" s="133"/>
      <c r="E417" s="133"/>
      <c r="F417" s="133"/>
      <c r="G417" s="133"/>
      <c r="H417" s="133"/>
      <c r="I417" s="133"/>
      <c r="J417" s="133"/>
      <c r="K417" s="134"/>
      <c r="L417" s="134"/>
      <c r="M417" s="132"/>
      <c r="N417" s="132"/>
      <c r="O417" s="132"/>
      <c r="P417" s="135"/>
      <c r="Q417" s="135"/>
      <c r="R417" s="135"/>
      <c r="S417" s="135"/>
      <c r="T417" s="136"/>
      <c r="U417" s="136"/>
      <c r="V417" s="136"/>
      <c r="W417" s="136"/>
      <c r="X417" s="136"/>
      <c r="Y417" s="136"/>
      <c r="Z417" s="136"/>
      <c r="AA417" s="136"/>
      <c r="AB417" s="136"/>
      <c r="AC417" s="136"/>
      <c r="AD417" s="136"/>
      <c r="AE417" s="136"/>
      <c r="AF417" s="133"/>
      <c r="AG417" s="133"/>
    </row>
    <row r="418" spans="1:33" x14ac:dyDescent="0.2">
      <c r="A418" s="132"/>
      <c r="B418" s="135"/>
      <c r="C418" s="133"/>
      <c r="D418" s="133"/>
      <c r="E418" s="133"/>
      <c r="F418" s="133"/>
      <c r="G418" s="133"/>
      <c r="H418" s="133"/>
      <c r="I418" s="133"/>
      <c r="J418" s="133"/>
      <c r="K418" s="134"/>
      <c r="L418" s="134"/>
      <c r="M418" s="132"/>
      <c r="N418" s="132"/>
      <c r="O418" s="132"/>
      <c r="P418" s="135"/>
      <c r="Q418" s="135"/>
      <c r="R418" s="135"/>
      <c r="S418" s="135"/>
      <c r="T418" s="136"/>
      <c r="U418" s="136"/>
      <c r="V418" s="136"/>
      <c r="W418" s="136"/>
      <c r="X418" s="136"/>
      <c r="Y418" s="136"/>
      <c r="Z418" s="136"/>
      <c r="AA418" s="136"/>
      <c r="AB418" s="136"/>
      <c r="AC418" s="136"/>
      <c r="AD418" s="136"/>
      <c r="AE418" s="136"/>
      <c r="AF418" s="133"/>
      <c r="AG418" s="133"/>
    </row>
    <row r="419" spans="1:33" x14ac:dyDescent="0.2">
      <c r="A419" s="132"/>
      <c r="B419" s="135"/>
      <c r="C419" s="133"/>
      <c r="D419" s="133"/>
      <c r="E419" s="133"/>
      <c r="F419" s="133"/>
      <c r="G419" s="133"/>
      <c r="H419" s="133"/>
      <c r="I419" s="133"/>
      <c r="J419" s="133"/>
      <c r="K419" s="134"/>
      <c r="L419" s="134"/>
      <c r="M419" s="132"/>
      <c r="N419" s="132"/>
      <c r="O419" s="132"/>
      <c r="P419" s="135"/>
      <c r="Q419" s="135"/>
      <c r="R419" s="135"/>
      <c r="S419" s="135"/>
      <c r="T419" s="136"/>
      <c r="U419" s="136"/>
      <c r="V419" s="136"/>
      <c r="W419" s="136"/>
      <c r="X419" s="136"/>
      <c r="Y419" s="136"/>
      <c r="Z419" s="136"/>
      <c r="AA419" s="136"/>
      <c r="AB419" s="136"/>
      <c r="AC419" s="136"/>
      <c r="AD419" s="136"/>
      <c r="AE419" s="136"/>
      <c r="AF419" s="133"/>
      <c r="AG419" s="133"/>
    </row>
    <row r="420" spans="1:33" x14ac:dyDescent="0.2">
      <c r="A420" s="132"/>
      <c r="B420" s="135"/>
      <c r="C420" s="133"/>
      <c r="D420" s="133"/>
      <c r="E420" s="133"/>
      <c r="F420" s="133"/>
      <c r="G420" s="133"/>
      <c r="H420" s="133"/>
      <c r="I420" s="133"/>
      <c r="J420" s="133"/>
      <c r="K420" s="134"/>
      <c r="L420" s="134"/>
      <c r="M420" s="132"/>
      <c r="N420" s="132"/>
      <c r="O420" s="132"/>
      <c r="P420" s="135"/>
      <c r="Q420" s="135"/>
      <c r="R420" s="135"/>
      <c r="S420" s="135"/>
      <c r="T420" s="136"/>
      <c r="U420" s="136"/>
      <c r="V420" s="136"/>
      <c r="W420" s="136"/>
      <c r="X420" s="136"/>
      <c r="Y420" s="136"/>
      <c r="Z420" s="136"/>
      <c r="AA420" s="136"/>
      <c r="AB420" s="136"/>
      <c r="AC420" s="136"/>
      <c r="AD420" s="136"/>
      <c r="AE420" s="136"/>
      <c r="AF420" s="133"/>
      <c r="AG420" s="133"/>
    </row>
    <row r="421" spans="1:33" x14ac:dyDescent="0.2">
      <c r="A421" s="132"/>
      <c r="B421" s="135"/>
      <c r="C421" s="133"/>
      <c r="D421" s="133"/>
      <c r="E421" s="133"/>
      <c r="F421" s="133"/>
      <c r="G421" s="133"/>
      <c r="H421" s="133"/>
      <c r="I421" s="133"/>
      <c r="J421" s="133"/>
      <c r="K421" s="134"/>
      <c r="L421" s="134"/>
      <c r="M421" s="132"/>
      <c r="N421" s="132"/>
      <c r="O421" s="132"/>
      <c r="P421" s="135"/>
      <c r="Q421" s="135"/>
      <c r="R421" s="135"/>
      <c r="S421" s="135"/>
      <c r="T421" s="136"/>
      <c r="U421" s="136"/>
      <c r="V421" s="136"/>
      <c r="W421" s="136"/>
      <c r="X421" s="136"/>
      <c r="Y421" s="136"/>
      <c r="Z421" s="136"/>
      <c r="AA421" s="136"/>
      <c r="AB421" s="136"/>
      <c r="AC421" s="136"/>
      <c r="AD421" s="136"/>
      <c r="AE421" s="136"/>
      <c r="AF421" s="133"/>
      <c r="AG421" s="133"/>
    </row>
    <row r="422" spans="1:33" x14ac:dyDescent="0.2">
      <c r="A422" s="132"/>
      <c r="B422" s="135"/>
      <c r="C422" s="133"/>
      <c r="D422" s="133"/>
      <c r="E422" s="133"/>
      <c r="F422" s="133"/>
      <c r="G422" s="133"/>
      <c r="H422" s="133"/>
      <c r="I422" s="133"/>
      <c r="J422" s="133"/>
      <c r="K422" s="134"/>
      <c r="L422" s="134"/>
      <c r="M422" s="132"/>
      <c r="N422" s="132"/>
      <c r="O422" s="132"/>
      <c r="P422" s="135"/>
      <c r="Q422" s="135"/>
      <c r="R422" s="135"/>
      <c r="S422" s="135"/>
      <c r="T422" s="136"/>
      <c r="U422" s="136"/>
      <c r="V422" s="136"/>
      <c r="W422" s="136"/>
      <c r="X422" s="136"/>
      <c r="Y422" s="136"/>
      <c r="Z422" s="136"/>
      <c r="AA422" s="136"/>
      <c r="AB422" s="136"/>
      <c r="AC422" s="136"/>
      <c r="AD422" s="136"/>
      <c r="AE422" s="136"/>
      <c r="AF422" s="133"/>
      <c r="AG422" s="133"/>
    </row>
    <row r="423" spans="1:33" x14ac:dyDescent="0.2">
      <c r="A423" s="132"/>
      <c r="B423" s="135"/>
      <c r="C423" s="133"/>
      <c r="D423" s="133"/>
      <c r="E423" s="133"/>
      <c r="F423" s="133"/>
      <c r="G423" s="133"/>
      <c r="H423" s="133"/>
      <c r="I423" s="133"/>
      <c r="J423" s="133"/>
      <c r="K423" s="134"/>
      <c r="L423" s="134"/>
      <c r="M423" s="132"/>
      <c r="N423" s="132"/>
      <c r="O423" s="132"/>
      <c r="P423" s="135"/>
      <c r="Q423" s="135"/>
      <c r="R423" s="135"/>
      <c r="S423" s="135"/>
      <c r="T423" s="136"/>
      <c r="U423" s="136"/>
      <c r="V423" s="136"/>
      <c r="W423" s="136"/>
      <c r="X423" s="136"/>
      <c r="Y423" s="136"/>
      <c r="Z423" s="136"/>
      <c r="AA423" s="136"/>
      <c r="AB423" s="136"/>
      <c r="AC423" s="136"/>
      <c r="AD423" s="136"/>
      <c r="AE423" s="136"/>
      <c r="AF423" s="133"/>
      <c r="AG423" s="133"/>
    </row>
    <row r="424" spans="1:33" x14ac:dyDescent="0.2">
      <c r="A424" s="132"/>
      <c r="B424" s="135"/>
      <c r="C424" s="133"/>
      <c r="D424" s="133"/>
      <c r="E424" s="133"/>
      <c r="F424" s="133"/>
      <c r="G424" s="133"/>
      <c r="H424" s="133"/>
      <c r="I424" s="133"/>
      <c r="J424" s="133"/>
      <c r="K424" s="134"/>
      <c r="L424" s="134"/>
      <c r="M424" s="132"/>
      <c r="N424" s="132"/>
      <c r="O424" s="132"/>
      <c r="P424" s="135"/>
      <c r="Q424" s="135"/>
      <c r="R424" s="135"/>
      <c r="S424" s="135"/>
      <c r="T424" s="136"/>
      <c r="U424" s="136"/>
      <c r="V424" s="136"/>
      <c r="W424" s="136"/>
      <c r="X424" s="136"/>
      <c r="Y424" s="136"/>
      <c r="Z424" s="136"/>
      <c r="AA424" s="136"/>
      <c r="AB424" s="136"/>
      <c r="AC424" s="136"/>
      <c r="AD424" s="136"/>
      <c r="AE424" s="136"/>
      <c r="AF424" s="133"/>
      <c r="AG424" s="133"/>
    </row>
    <row r="425" spans="1:33" x14ac:dyDescent="0.2">
      <c r="A425" s="132"/>
      <c r="B425" s="135"/>
      <c r="C425" s="133"/>
      <c r="D425" s="133"/>
      <c r="E425" s="133"/>
      <c r="F425" s="133"/>
      <c r="G425" s="133"/>
      <c r="H425" s="133"/>
      <c r="I425" s="133"/>
      <c r="J425" s="133"/>
      <c r="K425" s="134"/>
      <c r="L425" s="134"/>
      <c r="M425" s="132"/>
      <c r="N425" s="132"/>
      <c r="O425" s="132"/>
      <c r="P425" s="135"/>
      <c r="Q425" s="135"/>
      <c r="R425" s="135"/>
      <c r="S425" s="135"/>
      <c r="T425" s="136"/>
      <c r="U425" s="136"/>
      <c r="V425" s="136"/>
      <c r="W425" s="136"/>
      <c r="X425" s="136"/>
      <c r="Y425" s="136"/>
      <c r="Z425" s="136"/>
      <c r="AA425" s="136"/>
      <c r="AB425" s="136"/>
      <c r="AC425" s="136"/>
      <c r="AD425" s="136"/>
      <c r="AE425" s="136"/>
      <c r="AF425" s="133"/>
      <c r="AG425" s="133"/>
    </row>
    <row r="426" spans="1:33" x14ac:dyDescent="0.2">
      <c r="A426" s="132"/>
      <c r="B426" s="135"/>
      <c r="C426" s="133"/>
      <c r="D426" s="133"/>
      <c r="E426" s="133"/>
      <c r="F426" s="133"/>
      <c r="G426" s="133"/>
      <c r="H426" s="133"/>
      <c r="I426" s="133"/>
      <c r="J426" s="133"/>
      <c r="K426" s="134"/>
      <c r="L426" s="134"/>
      <c r="M426" s="132"/>
      <c r="N426" s="132"/>
      <c r="O426" s="132"/>
      <c r="P426" s="135"/>
      <c r="Q426" s="135"/>
      <c r="R426" s="135"/>
      <c r="S426" s="135"/>
      <c r="T426" s="136"/>
      <c r="U426" s="136"/>
      <c r="V426" s="136"/>
      <c r="W426" s="136"/>
      <c r="X426" s="136"/>
      <c r="Y426" s="136"/>
      <c r="Z426" s="136"/>
      <c r="AA426" s="136"/>
      <c r="AB426" s="136"/>
      <c r="AC426" s="136"/>
      <c r="AD426" s="136"/>
      <c r="AE426" s="136"/>
      <c r="AF426" s="133"/>
      <c r="AG426" s="133"/>
    </row>
    <row r="427" spans="1:33" x14ac:dyDescent="0.2">
      <c r="A427" s="132"/>
      <c r="B427" s="135"/>
      <c r="C427" s="133"/>
      <c r="D427" s="133"/>
      <c r="E427" s="133"/>
      <c r="F427" s="133"/>
      <c r="G427" s="133"/>
      <c r="H427" s="133"/>
      <c r="I427" s="133"/>
      <c r="J427" s="133"/>
      <c r="K427" s="134"/>
      <c r="L427" s="134"/>
      <c r="M427" s="132"/>
      <c r="N427" s="132"/>
      <c r="O427" s="132"/>
      <c r="P427" s="135"/>
      <c r="Q427" s="135"/>
      <c r="R427" s="135"/>
      <c r="S427" s="135"/>
      <c r="T427" s="136"/>
      <c r="U427" s="136"/>
      <c r="V427" s="136"/>
      <c r="W427" s="136"/>
      <c r="X427" s="136"/>
      <c r="Y427" s="136"/>
      <c r="Z427" s="136"/>
      <c r="AA427" s="136"/>
      <c r="AB427" s="136"/>
      <c r="AC427" s="136"/>
      <c r="AD427" s="136"/>
      <c r="AE427" s="136"/>
      <c r="AF427" s="133"/>
      <c r="AG427" s="133"/>
    </row>
    <row r="428" spans="1:33" x14ac:dyDescent="0.2">
      <c r="A428" s="132"/>
      <c r="B428" s="135"/>
      <c r="C428" s="133"/>
      <c r="D428" s="133"/>
      <c r="E428" s="133"/>
      <c r="F428" s="133"/>
      <c r="G428" s="133"/>
      <c r="H428" s="133"/>
      <c r="I428" s="133"/>
      <c r="J428" s="133"/>
      <c r="K428" s="134"/>
      <c r="L428" s="134"/>
      <c r="M428" s="132"/>
      <c r="N428" s="132"/>
      <c r="O428" s="132"/>
      <c r="P428" s="135"/>
      <c r="Q428" s="135"/>
      <c r="R428" s="135"/>
      <c r="S428" s="135"/>
      <c r="T428" s="136"/>
      <c r="U428" s="136"/>
      <c r="V428" s="136"/>
      <c r="W428" s="136"/>
      <c r="X428" s="136"/>
      <c r="Y428" s="136"/>
      <c r="Z428" s="136"/>
      <c r="AA428" s="136"/>
      <c r="AB428" s="136"/>
      <c r="AC428" s="136"/>
      <c r="AD428" s="136"/>
      <c r="AE428" s="136"/>
      <c r="AF428" s="133"/>
      <c r="AG428" s="133"/>
    </row>
    <row r="429" spans="1:33" x14ac:dyDescent="0.2">
      <c r="A429" s="132"/>
      <c r="B429" s="135"/>
      <c r="C429" s="133"/>
      <c r="D429" s="133"/>
      <c r="E429" s="133"/>
      <c r="F429" s="133"/>
      <c r="G429" s="133"/>
      <c r="H429" s="133"/>
      <c r="I429" s="133"/>
      <c r="J429" s="133"/>
      <c r="K429" s="134"/>
      <c r="L429" s="134"/>
      <c r="M429" s="132"/>
      <c r="N429" s="132"/>
      <c r="O429" s="132"/>
      <c r="P429" s="135"/>
      <c r="Q429" s="135"/>
      <c r="R429" s="135"/>
      <c r="S429" s="135"/>
      <c r="T429" s="136"/>
      <c r="U429" s="136"/>
      <c r="V429" s="136"/>
      <c r="W429" s="136"/>
      <c r="X429" s="136"/>
      <c r="Y429" s="136"/>
      <c r="Z429" s="136"/>
      <c r="AA429" s="136"/>
      <c r="AB429" s="136"/>
      <c r="AC429" s="136"/>
      <c r="AD429" s="136"/>
      <c r="AE429" s="136"/>
      <c r="AF429" s="133"/>
      <c r="AG429" s="133"/>
    </row>
    <row r="430" spans="1:33" x14ac:dyDescent="0.2">
      <c r="A430" s="132"/>
      <c r="B430" s="135"/>
      <c r="C430" s="133"/>
      <c r="D430" s="133"/>
      <c r="E430" s="133"/>
      <c r="F430" s="133"/>
      <c r="G430" s="133"/>
      <c r="H430" s="133"/>
      <c r="I430" s="133"/>
      <c r="J430" s="133"/>
      <c r="K430" s="134"/>
      <c r="L430" s="134"/>
      <c r="M430" s="132"/>
      <c r="N430" s="132"/>
      <c r="O430" s="132"/>
      <c r="P430" s="135"/>
      <c r="Q430" s="135"/>
      <c r="R430" s="135"/>
      <c r="S430" s="135"/>
      <c r="T430" s="136"/>
      <c r="U430" s="136"/>
      <c r="V430" s="136"/>
      <c r="W430" s="136"/>
      <c r="X430" s="136"/>
      <c r="Y430" s="136"/>
      <c r="Z430" s="136"/>
      <c r="AA430" s="136"/>
      <c r="AB430" s="136"/>
      <c r="AC430" s="136"/>
      <c r="AD430" s="136"/>
      <c r="AE430" s="136"/>
      <c r="AF430" s="133"/>
      <c r="AG430" s="133"/>
    </row>
    <row r="431" spans="1:33" x14ac:dyDescent="0.2">
      <c r="A431" s="132"/>
      <c r="B431" s="135"/>
      <c r="C431" s="133"/>
      <c r="D431" s="133"/>
      <c r="E431" s="133"/>
      <c r="F431" s="133"/>
      <c r="G431" s="133"/>
      <c r="H431" s="133"/>
      <c r="I431" s="133"/>
      <c r="J431" s="133"/>
      <c r="K431" s="134"/>
      <c r="L431" s="134"/>
      <c r="M431" s="132"/>
      <c r="N431" s="132"/>
      <c r="O431" s="132"/>
      <c r="P431" s="135"/>
      <c r="Q431" s="135"/>
      <c r="R431" s="135"/>
      <c r="S431" s="135"/>
      <c r="T431" s="136"/>
      <c r="U431" s="136"/>
      <c r="V431" s="136"/>
      <c r="W431" s="136"/>
      <c r="X431" s="136"/>
      <c r="Y431" s="136"/>
      <c r="Z431" s="136"/>
      <c r="AA431" s="136"/>
      <c r="AB431" s="136"/>
      <c r="AC431" s="136"/>
      <c r="AD431" s="136"/>
      <c r="AE431" s="136"/>
      <c r="AF431" s="133"/>
      <c r="AG431" s="133"/>
    </row>
    <row r="432" spans="1:33" x14ac:dyDescent="0.2">
      <c r="A432" s="132"/>
      <c r="B432" s="135"/>
      <c r="C432" s="133"/>
      <c r="D432" s="133"/>
      <c r="E432" s="133"/>
      <c r="F432" s="133"/>
      <c r="G432" s="133"/>
      <c r="H432" s="133"/>
      <c r="I432" s="133"/>
      <c r="J432" s="133"/>
      <c r="K432" s="134"/>
      <c r="L432" s="134"/>
      <c r="M432" s="132"/>
      <c r="N432" s="132"/>
      <c r="O432" s="132"/>
      <c r="P432" s="135"/>
      <c r="Q432" s="135"/>
      <c r="R432" s="135"/>
      <c r="S432" s="135"/>
      <c r="T432" s="136"/>
      <c r="U432" s="136"/>
      <c r="V432" s="136"/>
      <c r="W432" s="136"/>
      <c r="X432" s="136"/>
      <c r="Y432" s="136"/>
      <c r="Z432" s="136"/>
      <c r="AA432" s="136"/>
      <c r="AB432" s="136"/>
      <c r="AC432" s="136"/>
      <c r="AD432" s="136"/>
      <c r="AE432" s="136"/>
      <c r="AF432" s="133"/>
      <c r="AG432" s="133"/>
    </row>
    <row r="433" spans="1:33" x14ac:dyDescent="0.2">
      <c r="A433" s="132"/>
      <c r="B433" s="135"/>
      <c r="C433" s="133"/>
      <c r="D433" s="133"/>
      <c r="E433" s="133"/>
      <c r="F433" s="133"/>
      <c r="G433" s="133"/>
      <c r="H433" s="133"/>
      <c r="I433" s="133"/>
      <c r="J433" s="133"/>
      <c r="K433" s="134"/>
      <c r="L433" s="134"/>
      <c r="M433" s="132"/>
      <c r="N433" s="132"/>
      <c r="O433" s="132"/>
      <c r="P433" s="135"/>
      <c r="Q433" s="135"/>
      <c r="R433" s="135"/>
      <c r="S433" s="135"/>
      <c r="T433" s="136"/>
      <c r="U433" s="136"/>
      <c r="V433" s="136"/>
      <c r="W433" s="136"/>
      <c r="X433" s="136"/>
      <c r="Y433" s="136"/>
      <c r="Z433" s="136"/>
      <c r="AA433" s="136"/>
      <c r="AB433" s="136"/>
      <c r="AC433" s="136"/>
      <c r="AD433" s="136"/>
      <c r="AE433" s="136"/>
      <c r="AF433" s="133"/>
      <c r="AG433" s="133"/>
    </row>
    <row r="434" spans="1:33" x14ac:dyDescent="0.2">
      <c r="A434" s="132"/>
      <c r="B434" s="135"/>
      <c r="C434" s="133"/>
      <c r="D434" s="133"/>
      <c r="E434" s="133"/>
      <c r="F434" s="133"/>
      <c r="G434" s="133"/>
      <c r="H434" s="133"/>
      <c r="I434" s="133"/>
      <c r="J434" s="133"/>
      <c r="K434" s="134"/>
      <c r="L434" s="134"/>
      <c r="M434" s="132"/>
      <c r="N434" s="132"/>
      <c r="O434" s="132"/>
      <c r="P434" s="135"/>
      <c r="Q434" s="135"/>
      <c r="R434" s="135"/>
      <c r="S434" s="135"/>
      <c r="T434" s="136"/>
      <c r="U434" s="136"/>
      <c r="V434" s="136"/>
      <c r="W434" s="136"/>
      <c r="X434" s="136"/>
      <c r="Y434" s="136"/>
      <c r="Z434" s="136"/>
      <c r="AA434" s="136"/>
      <c r="AB434" s="136"/>
      <c r="AC434" s="136"/>
      <c r="AD434" s="136"/>
      <c r="AE434" s="136"/>
      <c r="AF434" s="133"/>
      <c r="AG434" s="133"/>
    </row>
    <row r="435" spans="1:33" x14ac:dyDescent="0.2">
      <c r="A435" s="132"/>
      <c r="B435" s="135"/>
      <c r="C435" s="133"/>
      <c r="D435" s="133"/>
      <c r="E435" s="133"/>
      <c r="F435" s="133"/>
      <c r="G435" s="133"/>
      <c r="H435" s="133"/>
      <c r="I435" s="133"/>
      <c r="J435" s="133"/>
      <c r="K435" s="134"/>
      <c r="L435" s="134"/>
      <c r="M435" s="132"/>
      <c r="N435" s="132"/>
      <c r="O435" s="132"/>
      <c r="P435" s="135"/>
      <c r="Q435" s="135"/>
      <c r="R435" s="135"/>
      <c r="S435" s="135"/>
      <c r="T435" s="136"/>
      <c r="U435" s="136"/>
      <c r="V435" s="136"/>
      <c r="W435" s="136"/>
      <c r="X435" s="136"/>
      <c r="Y435" s="136"/>
      <c r="Z435" s="136"/>
      <c r="AA435" s="136"/>
      <c r="AB435" s="136"/>
      <c r="AC435" s="136"/>
      <c r="AD435" s="136"/>
      <c r="AE435" s="136"/>
      <c r="AF435" s="133"/>
      <c r="AG435" s="133"/>
    </row>
    <row r="436" spans="1:33" x14ac:dyDescent="0.2">
      <c r="A436" s="132"/>
      <c r="B436" s="135"/>
      <c r="C436" s="133"/>
      <c r="D436" s="133"/>
      <c r="E436" s="133"/>
      <c r="F436" s="133"/>
      <c r="G436" s="133"/>
      <c r="H436" s="133"/>
      <c r="I436" s="133"/>
      <c r="J436" s="133"/>
      <c r="K436" s="134"/>
      <c r="L436" s="134"/>
      <c r="M436" s="132"/>
      <c r="N436" s="132"/>
      <c r="O436" s="132"/>
      <c r="P436" s="135"/>
      <c r="Q436" s="135"/>
      <c r="R436" s="135"/>
      <c r="S436" s="135"/>
      <c r="T436" s="136"/>
      <c r="U436" s="136"/>
      <c r="V436" s="136"/>
      <c r="W436" s="136"/>
      <c r="X436" s="136"/>
      <c r="Y436" s="136"/>
      <c r="Z436" s="136"/>
      <c r="AA436" s="136"/>
      <c r="AB436" s="136"/>
      <c r="AC436" s="136"/>
      <c r="AD436" s="136"/>
      <c r="AE436" s="136"/>
      <c r="AF436" s="133"/>
      <c r="AG436" s="133"/>
    </row>
    <row r="437" spans="1:33" x14ac:dyDescent="0.2">
      <c r="A437" s="132"/>
      <c r="B437" s="135"/>
      <c r="C437" s="133"/>
      <c r="D437" s="133"/>
      <c r="E437" s="133"/>
      <c r="F437" s="133"/>
      <c r="G437" s="133"/>
      <c r="H437" s="133"/>
      <c r="I437" s="133"/>
      <c r="J437" s="133"/>
      <c r="K437" s="134"/>
      <c r="L437" s="134"/>
      <c r="M437" s="132"/>
      <c r="N437" s="132"/>
      <c r="O437" s="132"/>
      <c r="P437" s="135"/>
      <c r="Q437" s="135"/>
      <c r="R437" s="135"/>
      <c r="S437" s="135"/>
      <c r="T437" s="136"/>
      <c r="U437" s="136"/>
      <c r="V437" s="136"/>
      <c r="W437" s="136"/>
      <c r="X437" s="136"/>
      <c r="Y437" s="136"/>
      <c r="Z437" s="136"/>
      <c r="AA437" s="136"/>
      <c r="AB437" s="136"/>
      <c r="AC437" s="136"/>
      <c r="AD437" s="136"/>
      <c r="AE437" s="136"/>
      <c r="AF437" s="133"/>
      <c r="AG437" s="133"/>
    </row>
    <row r="438" spans="1:33" x14ac:dyDescent="0.2">
      <c r="A438" s="132"/>
      <c r="B438" s="135"/>
      <c r="C438" s="133"/>
      <c r="D438" s="133"/>
      <c r="E438" s="133"/>
      <c r="F438" s="133"/>
      <c r="G438" s="133"/>
      <c r="H438" s="133"/>
      <c r="I438" s="133"/>
      <c r="J438" s="133"/>
      <c r="K438" s="134"/>
      <c r="L438" s="134"/>
      <c r="M438" s="132"/>
      <c r="N438" s="132"/>
      <c r="O438" s="132"/>
      <c r="P438" s="135"/>
      <c r="Q438" s="135"/>
      <c r="R438" s="135"/>
      <c r="S438" s="135"/>
      <c r="T438" s="136"/>
      <c r="U438" s="136"/>
      <c r="V438" s="136"/>
      <c r="W438" s="136"/>
      <c r="X438" s="136"/>
      <c r="Y438" s="136"/>
      <c r="Z438" s="136"/>
      <c r="AA438" s="136"/>
      <c r="AB438" s="136"/>
      <c r="AC438" s="136"/>
      <c r="AD438" s="136"/>
      <c r="AE438" s="136"/>
      <c r="AF438" s="133"/>
      <c r="AG438" s="133"/>
    </row>
    <row r="439" spans="1:33" x14ac:dyDescent="0.2">
      <c r="A439" s="132"/>
      <c r="B439" s="135"/>
      <c r="C439" s="133"/>
      <c r="D439" s="133"/>
      <c r="E439" s="133"/>
      <c r="F439" s="133"/>
      <c r="G439" s="133"/>
      <c r="H439" s="133"/>
      <c r="I439" s="133"/>
      <c r="J439" s="133"/>
      <c r="K439" s="134"/>
      <c r="L439" s="134"/>
      <c r="M439" s="132"/>
      <c r="N439" s="132"/>
      <c r="O439" s="132"/>
      <c r="P439" s="135"/>
      <c r="Q439" s="135"/>
      <c r="R439" s="135"/>
      <c r="S439" s="135"/>
      <c r="T439" s="136"/>
      <c r="U439" s="136"/>
      <c r="V439" s="136"/>
      <c r="W439" s="136"/>
      <c r="X439" s="136"/>
      <c r="Y439" s="136"/>
      <c r="Z439" s="136"/>
      <c r="AA439" s="136"/>
      <c r="AB439" s="136"/>
      <c r="AC439" s="136"/>
      <c r="AD439" s="136"/>
      <c r="AE439" s="136"/>
      <c r="AF439" s="133"/>
      <c r="AG439" s="133"/>
    </row>
    <row r="440" spans="1:33" x14ac:dyDescent="0.2">
      <c r="A440" s="132"/>
      <c r="B440" s="135"/>
      <c r="C440" s="133"/>
      <c r="D440" s="133"/>
      <c r="E440" s="133"/>
      <c r="F440" s="133"/>
      <c r="G440" s="133"/>
      <c r="H440" s="133"/>
      <c r="I440" s="133"/>
      <c r="J440" s="133"/>
      <c r="K440" s="134"/>
      <c r="L440" s="134"/>
      <c r="M440" s="132"/>
      <c r="N440" s="132"/>
      <c r="O440" s="132"/>
      <c r="P440" s="135"/>
      <c r="Q440" s="135"/>
      <c r="R440" s="135"/>
      <c r="S440" s="135"/>
      <c r="T440" s="136"/>
      <c r="U440" s="136"/>
      <c r="V440" s="136"/>
      <c r="W440" s="136"/>
      <c r="X440" s="136"/>
      <c r="Y440" s="136"/>
      <c r="Z440" s="136"/>
      <c r="AA440" s="136"/>
      <c r="AB440" s="136"/>
      <c r="AC440" s="136"/>
      <c r="AD440" s="136"/>
      <c r="AE440" s="136"/>
      <c r="AF440" s="133"/>
      <c r="AG440" s="133"/>
    </row>
    <row r="441" spans="1:33" x14ac:dyDescent="0.2">
      <c r="A441" s="132"/>
      <c r="B441" s="135"/>
      <c r="C441" s="133"/>
      <c r="D441" s="133"/>
      <c r="E441" s="133"/>
      <c r="F441" s="133"/>
      <c r="G441" s="133"/>
      <c r="H441" s="133"/>
      <c r="I441" s="133"/>
      <c r="J441" s="133"/>
      <c r="K441" s="134"/>
      <c r="L441" s="134"/>
      <c r="M441" s="132"/>
      <c r="N441" s="132"/>
      <c r="O441" s="132"/>
      <c r="P441" s="135"/>
      <c r="Q441" s="135"/>
      <c r="R441" s="135"/>
      <c r="S441" s="135"/>
      <c r="T441" s="136"/>
      <c r="U441" s="136"/>
      <c r="V441" s="136"/>
      <c r="W441" s="136"/>
      <c r="X441" s="136"/>
      <c r="Y441" s="136"/>
      <c r="Z441" s="136"/>
      <c r="AA441" s="136"/>
      <c r="AB441" s="136"/>
      <c r="AC441" s="136"/>
      <c r="AD441" s="136"/>
      <c r="AE441" s="136"/>
      <c r="AF441" s="133"/>
      <c r="AG441" s="133"/>
    </row>
    <row r="442" spans="1:33" x14ac:dyDescent="0.2">
      <c r="A442" s="132"/>
      <c r="B442" s="135"/>
      <c r="C442" s="133"/>
      <c r="D442" s="133"/>
      <c r="E442" s="133"/>
      <c r="F442" s="133"/>
      <c r="G442" s="133"/>
      <c r="H442" s="133"/>
      <c r="I442" s="133"/>
      <c r="J442" s="133"/>
      <c r="K442" s="134"/>
      <c r="L442" s="134"/>
      <c r="M442" s="132"/>
      <c r="N442" s="132"/>
      <c r="O442" s="132"/>
      <c r="P442" s="135"/>
      <c r="Q442" s="135"/>
      <c r="R442" s="135"/>
      <c r="S442" s="135"/>
      <c r="T442" s="136"/>
      <c r="U442" s="136"/>
      <c r="V442" s="136"/>
      <c r="W442" s="136"/>
      <c r="X442" s="136"/>
      <c r="Y442" s="136"/>
      <c r="Z442" s="136"/>
      <c r="AA442" s="136"/>
      <c r="AB442" s="136"/>
      <c r="AC442" s="136"/>
      <c r="AD442" s="136"/>
      <c r="AE442" s="136"/>
      <c r="AF442" s="133"/>
      <c r="AG442" s="133"/>
    </row>
    <row r="443" spans="1:33" x14ac:dyDescent="0.2">
      <c r="A443" s="132"/>
      <c r="B443" s="135"/>
      <c r="C443" s="133"/>
      <c r="D443" s="133"/>
      <c r="E443" s="133"/>
      <c r="F443" s="133"/>
      <c r="G443" s="133"/>
      <c r="H443" s="133"/>
      <c r="I443" s="133"/>
      <c r="J443" s="133"/>
      <c r="K443" s="134"/>
      <c r="L443" s="134"/>
      <c r="M443" s="132"/>
      <c r="N443" s="132"/>
      <c r="O443" s="132"/>
      <c r="P443" s="135"/>
      <c r="Q443" s="135"/>
      <c r="R443" s="135"/>
      <c r="S443" s="135"/>
      <c r="T443" s="136"/>
      <c r="U443" s="136"/>
      <c r="V443" s="136"/>
      <c r="W443" s="136"/>
      <c r="X443" s="136"/>
      <c r="Y443" s="136"/>
      <c r="Z443" s="136"/>
      <c r="AA443" s="136"/>
      <c r="AB443" s="136"/>
      <c r="AC443" s="136"/>
      <c r="AD443" s="136"/>
      <c r="AE443" s="136"/>
      <c r="AF443" s="133"/>
      <c r="AG443" s="133"/>
    </row>
    <row r="444" spans="1:33" x14ac:dyDescent="0.2">
      <c r="A444" s="132"/>
      <c r="B444" s="135"/>
      <c r="C444" s="133"/>
      <c r="D444" s="133"/>
      <c r="E444" s="133"/>
      <c r="F444" s="133"/>
      <c r="G444" s="133"/>
      <c r="H444" s="133"/>
      <c r="I444" s="133"/>
      <c r="J444" s="133"/>
      <c r="K444" s="134"/>
      <c r="L444" s="134"/>
      <c r="M444" s="132"/>
      <c r="N444" s="132"/>
      <c r="O444" s="132"/>
      <c r="P444" s="135"/>
      <c r="Q444" s="135"/>
      <c r="R444" s="135"/>
      <c r="S444" s="135"/>
      <c r="T444" s="136"/>
      <c r="U444" s="136"/>
      <c r="V444" s="136"/>
      <c r="W444" s="136"/>
      <c r="X444" s="136"/>
      <c r="Y444" s="136"/>
      <c r="Z444" s="136"/>
      <c r="AA444" s="136"/>
      <c r="AB444" s="136"/>
      <c r="AC444" s="136"/>
      <c r="AD444" s="136"/>
      <c r="AE444" s="136"/>
      <c r="AF444" s="133"/>
      <c r="AG444" s="133"/>
    </row>
    <row r="445" spans="1:33" x14ac:dyDescent="0.2">
      <c r="A445" s="132"/>
      <c r="B445" s="135"/>
      <c r="C445" s="133"/>
      <c r="D445" s="133"/>
      <c r="E445" s="133"/>
      <c r="F445" s="133"/>
      <c r="G445" s="133"/>
      <c r="H445" s="133"/>
      <c r="I445" s="133"/>
      <c r="J445" s="133"/>
      <c r="K445" s="134"/>
      <c r="L445" s="134"/>
      <c r="M445" s="132"/>
      <c r="N445" s="132"/>
      <c r="O445" s="132"/>
      <c r="P445" s="135"/>
      <c r="Q445" s="135"/>
      <c r="R445" s="135"/>
      <c r="S445" s="135"/>
      <c r="T445" s="136"/>
      <c r="U445" s="136"/>
      <c r="V445" s="136"/>
      <c r="W445" s="136"/>
      <c r="X445" s="136"/>
      <c r="Y445" s="136"/>
      <c r="Z445" s="136"/>
      <c r="AA445" s="136"/>
      <c r="AB445" s="136"/>
      <c r="AC445" s="136"/>
      <c r="AD445" s="136"/>
      <c r="AE445" s="136"/>
      <c r="AF445" s="133"/>
      <c r="AG445" s="133"/>
    </row>
    <row r="446" spans="1:33" x14ac:dyDescent="0.2">
      <c r="A446" s="132"/>
      <c r="B446" s="135"/>
      <c r="C446" s="133"/>
      <c r="D446" s="133"/>
      <c r="E446" s="133"/>
      <c r="F446" s="133"/>
      <c r="G446" s="133"/>
      <c r="H446" s="133"/>
      <c r="I446" s="133"/>
      <c r="J446" s="133"/>
      <c r="K446" s="134"/>
      <c r="L446" s="134"/>
      <c r="M446" s="132"/>
      <c r="N446" s="132"/>
      <c r="O446" s="132"/>
      <c r="P446" s="135"/>
      <c r="Q446" s="135"/>
      <c r="R446" s="135"/>
      <c r="S446" s="135"/>
      <c r="T446" s="136"/>
      <c r="U446" s="136"/>
      <c r="V446" s="136"/>
      <c r="W446" s="136"/>
      <c r="X446" s="136"/>
      <c r="Y446" s="136"/>
      <c r="Z446" s="136"/>
      <c r="AA446" s="136"/>
      <c r="AB446" s="136"/>
      <c r="AC446" s="136"/>
      <c r="AD446" s="136"/>
      <c r="AE446" s="136"/>
      <c r="AF446" s="133"/>
      <c r="AG446" s="133"/>
    </row>
    <row r="447" spans="1:33" x14ac:dyDescent="0.2">
      <c r="A447" s="132"/>
      <c r="B447" s="135"/>
      <c r="C447" s="133"/>
      <c r="D447" s="133"/>
      <c r="E447" s="133"/>
      <c r="F447" s="133"/>
      <c r="G447" s="133"/>
      <c r="H447" s="133"/>
      <c r="I447" s="133"/>
      <c r="J447" s="133"/>
      <c r="K447" s="134"/>
      <c r="L447" s="134"/>
      <c r="M447" s="132"/>
      <c r="N447" s="132"/>
      <c r="O447" s="132"/>
      <c r="P447" s="135"/>
      <c r="Q447" s="135"/>
      <c r="R447" s="135"/>
      <c r="S447" s="135"/>
      <c r="T447" s="136"/>
      <c r="U447" s="136"/>
      <c r="V447" s="136"/>
      <c r="W447" s="136"/>
      <c r="X447" s="136"/>
      <c r="Y447" s="136"/>
      <c r="Z447" s="136"/>
      <c r="AA447" s="136"/>
      <c r="AB447" s="136"/>
      <c r="AC447" s="136"/>
      <c r="AD447" s="136"/>
      <c r="AE447" s="136"/>
      <c r="AF447" s="133"/>
      <c r="AG447" s="133"/>
    </row>
    <row r="448" spans="1:33" x14ac:dyDescent="0.2">
      <c r="A448" s="132"/>
      <c r="B448" s="135"/>
      <c r="C448" s="133"/>
      <c r="D448" s="133"/>
      <c r="E448" s="133"/>
      <c r="F448" s="133"/>
      <c r="G448" s="133"/>
      <c r="H448" s="133"/>
      <c r="I448" s="133"/>
      <c r="J448" s="133"/>
      <c r="K448" s="134"/>
      <c r="L448" s="134"/>
      <c r="M448" s="132"/>
      <c r="N448" s="132"/>
      <c r="O448" s="132"/>
      <c r="P448" s="135"/>
      <c r="Q448" s="135"/>
      <c r="R448" s="135"/>
      <c r="S448" s="135"/>
      <c r="T448" s="136"/>
      <c r="U448" s="136"/>
      <c r="V448" s="136"/>
      <c r="W448" s="136"/>
      <c r="X448" s="136"/>
      <c r="Y448" s="136"/>
      <c r="Z448" s="136"/>
      <c r="AA448" s="136"/>
      <c r="AB448" s="136"/>
      <c r="AC448" s="136"/>
      <c r="AD448" s="136"/>
      <c r="AE448" s="136"/>
      <c r="AF448" s="133"/>
      <c r="AG448" s="133"/>
    </row>
    <row r="449" spans="1:33" x14ac:dyDescent="0.2">
      <c r="A449" s="132"/>
      <c r="B449" s="135"/>
      <c r="C449" s="133"/>
      <c r="D449" s="133"/>
      <c r="E449" s="133"/>
      <c r="F449" s="133"/>
      <c r="G449" s="133"/>
      <c r="H449" s="133"/>
      <c r="I449" s="133"/>
      <c r="J449" s="133"/>
      <c r="K449" s="134"/>
      <c r="L449" s="134"/>
      <c r="M449" s="132"/>
      <c r="N449" s="132"/>
      <c r="O449" s="132"/>
      <c r="P449" s="135"/>
      <c r="Q449" s="135"/>
      <c r="R449" s="135"/>
      <c r="S449" s="135"/>
      <c r="T449" s="136"/>
      <c r="U449" s="136"/>
      <c r="V449" s="136"/>
      <c r="W449" s="136"/>
      <c r="X449" s="136"/>
      <c r="Y449" s="136"/>
      <c r="Z449" s="136"/>
      <c r="AA449" s="136"/>
      <c r="AB449" s="136"/>
      <c r="AC449" s="136"/>
      <c r="AD449" s="136"/>
      <c r="AE449" s="136"/>
      <c r="AF449" s="133"/>
      <c r="AG449" s="133"/>
    </row>
    <row r="450" spans="1:33" x14ac:dyDescent="0.2">
      <c r="A450" s="132"/>
      <c r="B450" s="135"/>
      <c r="C450" s="133"/>
      <c r="D450" s="133"/>
      <c r="E450" s="133"/>
      <c r="F450" s="133"/>
      <c r="G450" s="133"/>
      <c r="H450" s="133"/>
      <c r="I450" s="133"/>
      <c r="J450" s="133"/>
      <c r="K450" s="134"/>
      <c r="L450" s="134"/>
      <c r="M450" s="132"/>
      <c r="N450" s="132"/>
      <c r="O450" s="132"/>
      <c r="P450" s="135"/>
      <c r="Q450" s="135"/>
      <c r="R450" s="135"/>
      <c r="S450" s="135"/>
      <c r="T450" s="136"/>
      <c r="U450" s="136"/>
      <c r="V450" s="136"/>
      <c r="W450" s="136"/>
      <c r="X450" s="136"/>
      <c r="Y450" s="136"/>
      <c r="Z450" s="136"/>
      <c r="AA450" s="136"/>
      <c r="AB450" s="136"/>
      <c r="AC450" s="136"/>
      <c r="AD450" s="136"/>
      <c r="AE450" s="136"/>
      <c r="AF450" s="133"/>
      <c r="AG450" s="133"/>
    </row>
    <row r="451" spans="1:33" x14ac:dyDescent="0.2">
      <c r="A451" s="132"/>
      <c r="B451" s="135"/>
      <c r="C451" s="133"/>
      <c r="D451" s="133"/>
      <c r="E451" s="133"/>
      <c r="F451" s="133"/>
      <c r="G451" s="133"/>
      <c r="H451" s="133"/>
      <c r="I451" s="133"/>
      <c r="J451" s="133"/>
      <c r="K451" s="134"/>
      <c r="L451" s="134"/>
      <c r="M451" s="132"/>
      <c r="N451" s="132"/>
      <c r="O451" s="132"/>
      <c r="P451" s="135"/>
      <c r="Q451" s="135"/>
      <c r="R451" s="135"/>
      <c r="S451" s="135"/>
      <c r="T451" s="136"/>
      <c r="U451" s="136"/>
      <c r="V451" s="136"/>
      <c r="W451" s="136"/>
      <c r="X451" s="136"/>
      <c r="Y451" s="136"/>
      <c r="Z451" s="136"/>
      <c r="AA451" s="136"/>
      <c r="AB451" s="136"/>
      <c r="AC451" s="136"/>
      <c r="AD451" s="136"/>
      <c r="AE451" s="136"/>
      <c r="AF451" s="133"/>
      <c r="AG451" s="133"/>
    </row>
    <row r="452" spans="1:33" x14ac:dyDescent="0.2">
      <c r="A452" s="132"/>
      <c r="B452" s="135"/>
      <c r="C452" s="133"/>
      <c r="D452" s="133"/>
      <c r="E452" s="133"/>
      <c r="F452" s="133"/>
      <c r="G452" s="133"/>
      <c r="H452" s="133"/>
      <c r="I452" s="133"/>
      <c r="J452" s="133"/>
      <c r="K452" s="134"/>
      <c r="L452" s="134"/>
      <c r="M452" s="132"/>
      <c r="N452" s="132"/>
      <c r="O452" s="132"/>
      <c r="P452" s="135"/>
      <c r="Q452" s="135"/>
      <c r="R452" s="135"/>
      <c r="S452" s="135"/>
      <c r="T452" s="136"/>
      <c r="U452" s="136"/>
      <c r="V452" s="136"/>
      <c r="W452" s="136"/>
      <c r="X452" s="136"/>
      <c r="Y452" s="136"/>
      <c r="Z452" s="136"/>
      <c r="AA452" s="136"/>
      <c r="AB452" s="136"/>
      <c r="AC452" s="136"/>
      <c r="AD452" s="136"/>
      <c r="AE452" s="136"/>
      <c r="AF452" s="133"/>
      <c r="AG452" s="133"/>
    </row>
    <row r="453" spans="1:33" x14ac:dyDescent="0.2">
      <c r="A453" s="132"/>
      <c r="B453" s="135"/>
      <c r="C453" s="133"/>
      <c r="D453" s="133"/>
      <c r="E453" s="133"/>
      <c r="F453" s="133"/>
      <c r="G453" s="133"/>
      <c r="H453" s="133"/>
      <c r="I453" s="133"/>
      <c r="J453" s="133"/>
      <c r="K453" s="134"/>
      <c r="L453" s="134"/>
      <c r="M453" s="132"/>
      <c r="N453" s="132"/>
      <c r="O453" s="132"/>
      <c r="P453" s="135"/>
      <c r="Q453" s="135"/>
      <c r="R453" s="135"/>
      <c r="S453" s="135"/>
      <c r="T453" s="136"/>
      <c r="U453" s="136"/>
      <c r="V453" s="136"/>
      <c r="W453" s="136"/>
      <c r="X453" s="136"/>
      <c r="Y453" s="136"/>
      <c r="Z453" s="136"/>
      <c r="AA453" s="136"/>
      <c r="AB453" s="136"/>
      <c r="AC453" s="136"/>
      <c r="AD453" s="136"/>
      <c r="AE453" s="136"/>
      <c r="AF453" s="133"/>
      <c r="AG453" s="133"/>
    </row>
    <row r="454" spans="1:33" x14ac:dyDescent="0.2">
      <c r="A454" s="132"/>
      <c r="B454" s="135"/>
      <c r="C454" s="133"/>
      <c r="D454" s="133"/>
      <c r="E454" s="133"/>
      <c r="F454" s="133"/>
      <c r="G454" s="133"/>
      <c r="H454" s="133"/>
      <c r="I454" s="133"/>
      <c r="J454" s="133"/>
      <c r="K454" s="134"/>
      <c r="L454" s="134"/>
      <c r="M454" s="132"/>
      <c r="N454" s="132"/>
      <c r="O454" s="132"/>
      <c r="P454" s="135"/>
      <c r="Q454" s="135"/>
      <c r="R454" s="135"/>
      <c r="S454" s="135"/>
      <c r="T454" s="136"/>
      <c r="U454" s="136"/>
      <c r="V454" s="136"/>
      <c r="W454" s="136"/>
      <c r="X454" s="136"/>
      <c r="Y454" s="136"/>
      <c r="Z454" s="136"/>
      <c r="AA454" s="136"/>
      <c r="AB454" s="136"/>
      <c r="AC454" s="136"/>
      <c r="AD454" s="136"/>
      <c r="AE454" s="136"/>
      <c r="AF454" s="133"/>
      <c r="AG454" s="133"/>
    </row>
    <row r="455" spans="1:33" x14ac:dyDescent="0.2">
      <c r="A455" s="132"/>
      <c r="B455" s="135"/>
      <c r="C455" s="133"/>
      <c r="D455" s="133"/>
      <c r="E455" s="133"/>
      <c r="F455" s="133"/>
      <c r="G455" s="133"/>
      <c r="H455" s="133"/>
      <c r="I455" s="133"/>
      <c r="J455" s="133"/>
      <c r="K455" s="134"/>
      <c r="L455" s="134"/>
      <c r="M455" s="132"/>
      <c r="N455" s="132"/>
      <c r="O455" s="132"/>
      <c r="P455" s="135"/>
      <c r="Q455" s="135"/>
      <c r="R455" s="135"/>
      <c r="S455" s="135"/>
      <c r="T455" s="136"/>
      <c r="U455" s="136"/>
      <c r="V455" s="136"/>
      <c r="W455" s="136"/>
      <c r="X455" s="136"/>
      <c r="Y455" s="136"/>
      <c r="Z455" s="136"/>
      <c r="AA455" s="136"/>
      <c r="AB455" s="136"/>
      <c r="AC455" s="136"/>
      <c r="AD455" s="136"/>
      <c r="AE455" s="136"/>
      <c r="AF455" s="133"/>
      <c r="AG455" s="133"/>
    </row>
    <row r="456" spans="1:33" x14ac:dyDescent="0.2">
      <c r="A456" s="132"/>
      <c r="B456" s="135"/>
      <c r="C456" s="133"/>
      <c r="D456" s="133"/>
      <c r="E456" s="133"/>
      <c r="F456" s="133"/>
      <c r="G456" s="133"/>
      <c r="H456" s="133"/>
      <c r="I456" s="133"/>
      <c r="J456" s="133"/>
      <c r="K456" s="134"/>
      <c r="L456" s="134"/>
      <c r="M456" s="132"/>
      <c r="N456" s="132"/>
      <c r="O456" s="132"/>
      <c r="P456" s="135"/>
      <c r="Q456" s="135"/>
      <c r="R456" s="135"/>
      <c r="S456" s="135"/>
      <c r="T456" s="136"/>
      <c r="U456" s="136"/>
      <c r="V456" s="136"/>
      <c r="W456" s="136"/>
      <c r="X456" s="136"/>
      <c r="Y456" s="136"/>
      <c r="Z456" s="136"/>
      <c r="AA456" s="136"/>
      <c r="AB456" s="136"/>
      <c r="AC456" s="136"/>
      <c r="AD456" s="136"/>
      <c r="AE456" s="136"/>
      <c r="AF456" s="133"/>
      <c r="AG456" s="133"/>
    </row>
    <row r="457" spans="1:33" x14ac:dyDescent="0.2">
      <c r="A457" s="132"/>
      <c r="B457" s="135"/>
      <c r="C457" s="133"/>
      <c r="D457" s="133"/>
      <c r="E457" s="133"/>
      <c r="F457" s="133"/>
      <c r="G457" s="133"/>
      <c r="H457" s="133"/>
      <c r="I457" s="133"/>
      <c r="J457" s="133"/>
      <c r="K457" s="134"/>
      <c r="L457" s="134"/>
      <c r="M457" s="132"/>
      <c r="N457" s="132"/>
      <c r="O457" s="132"/>
      <c r="P457" s="135"/>
      <c r="Q457" s="135"/>
      <c r="R457" s="135"/>
      <c r="S457" s="135"/>
      <c r="T457" s="136"/>
      <c r="U457" s="136"/>
      <c r="V457" s="136"/>
      <c r="W457" s="136"/>
      <c r="X457" s="136"/>
      <c r="Y457" s="136"/>
      <c r="Z457" s="136"/>
      <c r="AA457" s="136"/>
      <c r="AB457" s="136"/>
      <c r="AC457" s="136"/>
      <c r="AD457" s="136"/>
      <c r="AE457" s="136"/>
      <c r="AF457" s="133"/>
      <c r="AG457" s="133"/>
    </row>
    <row r="458" spans="1:33" x14ac:dyDescent="0.2">
      <c r="A458" s="132"/>
      <c r="B458" s="135"/>
      <c r="C458" s="133"/>
      <c r="D458" s="133"/>
      <c r="E458" s="133"/>
      <c r="F458" s="133"/>
      <c r="G458" s="133"/>
      <c r="H458" s="133"/>
      <c r="I458" s="133"/>
      <c r="J458" s="133"/>
      <c r="K458" s="134"/>
      <c r="L458" s="134"/>
      <c r="M458" s="132"/>
      <c r="N458" s="132"/>
      <c r="O458" s="132"/>
      <c r="P458" s="135"/>
      <c r="Q458" s="135"/>
      <c r="R458" s="135"/>
      <c r="S458" s="135"/>
      <c r="T458" s="136"/>
      <c r="U458" s="136"/>
      <c r="V458" s="136"/>
      <c r="W458" s="136"/>
      <c r="X458" s="136"/>
      <c r="Y458" s="136"/>
      <c r="Z458" s="136"/>
      <c r="AA458" s="136"/>
      <c r="AB458" s="136"/>
      <c r="AC458" s="136"/>
      <c r="AD458" s="136"/>
      <c r="AE458" s="136"/>
      <c r="AF458" s="133"/>
      <c r="AG458" s="133"/>
    </row>
    <row r="459" spans="1:33" x14ac:dyDescent="0.2">
      <c r="A459" s="132"/>
      <c r="B459" s="135"/>
      <c r="C459" s="133"/>
      <c r="D459" s="133"/>
      <c r="E459" s="133"/>
      <c r="F459" s="133"/>
      <c r="G459" s="133"/>
      <c r="H459" s="133"/>
      <c r="I459" s="133"/>
      <c r="J459" s="133"/>
      <c r="K459" s="134"/>
      <c r="L459" s="134"/>
      <c r="M459" s="132"/>
      <c r="N459" s="132"/>
      <c r="O459" s="132"/>
      <c r="P459" s="135"/>
      <c r="Q459" s="135"/>
      <c r="R459" s="135"/>
      <c r="S459" s="135"/>
      <c r="T459" s="136"/>
      <c r="U459" s="136"/>
      <c r="V459" s="136"/>
      <c r="W459" s="136"/>
      <c r="X459" s="136"/>
      <c r="Y459" s="136"/>
      <c r="Z459" s="136"/>
      <c r="AA459" s="136"/>
      <c r="AB459" s="136"/>
      <c r="AC459" s="136"/>
      <c r="AD459" s="136"/>
      <c r="AE459" s="136"/>
      <c r="AF459" s="133"/>
      <c r="AG459" s="133"/>
    </row>
    <row r="460" spans="1:33" x14ac:dyDescent="0.2">
      <c r="A460" s="132"/>
      <c r="B460" s="135"/>
      <c r="C460" s="133"/>
      <c r="D460" s="133"/>
      <c r="E460" s="133"/>
      <c r="F460" s="133"/>
      <c r="G460" s="133"/>
      <c r="H460" s="133"/>
      <c r="I460" s="133"/>
      <c r="J460" s="133"/>
      <c r="K460" s="134"/>
      <c r="L460" s="134"/>
      <c r="M460" s="132"/>
      <c r="N460" s="132"/>
      <c r="O460" s="132"/>
      <c r="P460" s="135"/>
      <c r="Q460" s="135"/>
      <c r="R460" s="135"/>
      <c r="S460" s="135"/>
      <c r="T460" s="136"/>
      <c r="U460" s="136"/>
      <c r="V460" s="136"/>
      <c r="W460" s="136"/>
      <c r="X460" s="136"/>
      <c r="Y460" s="136"/>
      <c r="Z460" s="136"/>
      <c r="AA460" s="136"/>
      <c r="AB460" s="136"/>
      <c r="AC460" s="136"/>
      <c r="AD460" s="136"/>
      <c r="AE460" s="136"/>
      <c r="AF460" s="133"/>
      <c r="AG460" s="133"/>
    </row>
    <row r="461" spans="1:33" x14ac:dyDescent="0.2">
      <c r="A461" s="132"/>
      <c r="B461" s="135"/>
      <c r="C461" s="133"/>
      <c r="D461" s="133"/>
      <c r="E461" s="133"/>
      <c r="F461" s="133"/>
      <c r="G461" s="133"/>
      <c r="H461" s="133"/>
      <c r="I461" s="133"/>
      <c r="J461" s="133"/>
      <c r="K461" s="134"/>
      <c r="L461" s="134"/>
      <c r="M461" s="132"/>
      <c r="N461" s="132"/>
      <c r="O461" s="132"/>
      <c r="P461" s="135"/>
      <c r="Q461" s="135"/>
      <c r="R461" s="135"/>
      <c r="S461" s="135"/>
      <c r="T461" s="136"/>
      <c r="U461" s="136"/>
      <c r="V461" s="136"/>
      <c r="W461" s="136"/>
      <c r="X461" s="136"/>
      <c r="Y461" s="136"/>
      <c r="Z461" s="136"/>
      <c r="AA461" s="136"/>
      <c r="AB461" s="136"/>
      <c r="AC461" s="136"/>
      <c r="AD461" s="136"/>
      <c r="AE461" s="136"/>
      <c r="AF461" s="133"/>
      <c r="AG461" s="133"/>
    </row>
    <row r="462" spans="1:33" x14ac:dyDescent="0.2">
      <c r="A462" s="132"/>
      <c r="B462" s="135"/>
      <c r="C462" s="133"/>
      <c r="D462" s="133"/>
      <c r="E462" s="133"/>
      <c r="F462" s="133"/>
      <c r="G462" s="133"/>
      <c r="H462" s="133"/>
      <c r="I462" s="133"/>
      <c r="J462" s="133"/>
      <c r="K462" s="134"/>
      <c r="L462" s="134"/>
      <c r="M462" s="132"/>
      <c r="N462" s="132"/>
      <c r="O462" s="132"/>
      <c r="P462" s="135"/>
      <c r="Q462" s="135"/>
      <c r="R462" s="135"/>
      <c r="S462" s="135"/>
      <c r="T462" s="136"/>
      <c r="U462" s="136"/>
      <c r="V462" s="136"/>
      <c r="W462" s="136"/>
      <c r="X462" s="136"/>
      <c r="Y462" s="136"/>
      <c r="Z462" s="136"/>
      <c r="AA462" s="136"/>
      <c r="AB462" s="136"/>
      <c r="AC462" s="136"/>
      <c r="AD462" s="136"/>
      <c r="AE462" s="136"/>
      <c r="AF462" s="133"/>
      <c r="AG462" s="133"/>
    </row>
    <row r="463" spans="1:33" x14ac:dyDescent="0.2">
      <c r="A463" s="132"/>
      <c r="B463" s="135"/>
      <c r="C463" s="133"/>
      <c r="D463" s="133"/>
      <c r="E463" s="133"/>
      <c r="F463" s="133"/>
      <c r="G463" s="133"/>
      <c r="H463" s="133"/>
      <c r="I463" s="133"/>
      <c r="J463" s="133"/>
      <c r="K463" s="134"/>
      <c r="L463" s="134"/>
      <c r="M463" s="132"/>
      <c r="N463" s="132"/>
      <c r="O463" s="132"/>
      <c r="P463" s="135"/>
      <c r="Q463" s="135"/>
      <c r="R463" s="135"/>
      <c r="S463" s="135"/>
      <c r="T463" s="136"/>
      <c r="U463" s="136"/>
      <c r="V463" s="136"/>
      <c r="W463" s="136"/>
      <c r="X463" s="136"/>
      <c r="Y463" s="136"/>
      <c r="Z463" s="136"/>
      <c r="AA463" s="136"/>
      <c r="AB463" s="136"/>
      <c r="AC463" s="136"/>
      <c r="AD463" s="136"/>
      <c r="AE463" s="136"/>
      <c r="AF463" s="133"/>
      <c r="AG463" s="133"/>
    </row>
    <row r="464" spans="1:33" x14ac:dyDescent="0.2">
      <c r="A464" s="132"/>
      <c r="B464" s="135"/>
      <c r="C464" s="133"/>
      <c r="D464" s="133"/>
      <c r="E464" s="133"/>
      <c r="F464" s="133"/>
      <c r="G464" s="133"/>
      <c r="H464" s="133"/>
      <c r="I464" s="133"/>
      <c r="J464" s="133"/>
      <c r="K464" s="134"/>
      <c r="L464" s="134"/>
      <c r="M464" s="132"/>
      <c r="N464" s="132"/>
      <c r="O464" s="132"/>
      <c r="P464" s="135"/>
      <c r="Q464" s="135"/>
      <c r="R464" s="135"/>
      <c r="S464" s="135"/>
      <c r="T464" s="136"/>
      <c r="U464" s="136"/>
      <c r="V464" s="136"/>
      <c r="W464" s="136"/>
      <c r="X464" s="136"/>
      <c r="Y464" s="136"/>
      <c r="Z464" s="136"/>
      <c r="AA464" s="136"/>
      <c r="AB464" s="136"/>
      <c r="AC464" s="136"/>
      <c r="AD464" s="136"/>
      <c r="AE464" s="136"/>
      <c r="AF464" s="133"/>
      <c r="AG464" s="133"/>
    </row>
    <row r="465" spans="1:33" x14ac:dyDescent="0.2">
      <c r="A465" s="132"/>
      <c r="B465" s="135"/>
      <c r="C465" s="133"/>
      <c r="D465" s="133"/>
      <c r="E465" s="133"/>
      <c r="F465" s="133"/>
      <c r="G465" s="133"/>
      <c r="H465" s="133"/>
      <c r="I465" s="133"/>
      <c r="J465" s="133"/>
      <c r="K465" s="134"/>
      <c r="L465" s="134"/>
      <c r="M465" s="132"/>
      <c r="N465" s="132"/>
      <c r="O465" s="132"/>
      <c r="P465" s="135"/>
      <c r="Q465" s="135"/>
      <c r="R465" s="135"/>
      <c r="S465" s="135"/>
      <c r="T465" s="136"/>
      <c r="U465" s="136"/>
      <c r="V465" s="136"/>
      <c r="W465" s="136"/>
      <c r="X465" s="136"/>
      <c r="Y465" s="136"/>
      <c r="Z465" s="136"/>
      <c r="AA465" s="136"/>
      <c r="AB465" s="136"/>
      <c r="AC465" s="136"/>
      <c r="AD465" s="136"/>
      <c r="AE465" s="136"/>
      <c r="AF465" s="133"/>
      <c r="AG465" s="133"/>
    </row>
    <row r="466" spans="1:33" x14ac:dyDescent="0.2">
      <c r="A466" s="132"/>
      <c r="B466" s="135"/>
      <c r="C466" s="133"/>
      <c r="D466" s="133"/>
      <c r="E466" s="133"/>
      <c r="F466" s="133"/>
      <c r="G466" s="133"/>
      <c r="H466" s="133"/>
      <c r="I466" s="133"/>
      <c r="J466" s="133"/>
      <c r="K466" s="134"/>
      <c r="L466" s="134"/>
      <c r="M466" s="132"/>
      <c r="N466" s="132"/>
      <c r="O466" s="132"/>
      <c r="P466" s="135"/>
      <c r="Q466" s="135"/>
      <c r="R466" s="135"/>
      <c r="S466" s="135"/>
      <c r="T466" s="136"/>
      <c r="U466" s="136"/>
      <c r="V466" s="136"/>
      <c r="W466" s="136"/>
      <c r="X466" s="136"/>
      <c r="Y466" s="136"/>
      <c r="Z466" s="136"/>
      <c r="AA466" s="136"/>
      <c r="AB466" s="136"/>
      <c r="AC466" s="136"/>
      <c r="AD466" s="136"/>
      <c r="AE466" s="136"/>
      <c r="AF466" s="133"/>
      <c r="AG466" s="133"/>
    </row>
    <row r="467" spans="1:33" x14ac:dyDescent="0.2">
      <c r="A467" s="132"/>
      <c r="B467" s="135"/>
      <c r="C467" s="133"/>
      <c r="D467" s="133"/>
      <c r="E467" s="133"/>
      <c r="F467" s="133"/>
      <c r="G467" s="133"/>
      <c r="H467" s="133"/>
      <c r="I467" s="133"/>
      <c r="J467" s="133"/>
      <c r="K467" s="134"/>
      <c r="L467" s="134"/>
      <c r="M467" s="132"/>
      <c r="N467" s="132"/>
      <c r="O467" s="132"/>
      <c r="P467" s="135"/>
      <c r="Q467" s="135"/>
      <c r="R467" s="135"/>
      <c r="S467" s="135"/>
      <c r="T467" s="136"/>
      <c r="U467" s="136"/>
      <c r="V467" s="136"/>
      <c r="W467" s="136"/>
      <c r="X467" s="136"/>
      <c r="Y467" s="136"/>
      <c r="Z467" s="136"/>
      <c r="AA467" s="136"/>
      <c r="AB467" s="136"/>
      <c r="AC467" s="136"/>
      <c r="AD467" s="136"/>
      <c r="AE467" s="136"/>
      <c r="AF467" s="133"/>
      <c r="AG467" s="133"/>
    </row>
    <row r="468" spans="1:33" x14ac:dyDescent="0.2">
      <c r="A468" s="132"/>
      <c r="B468" s="135"/>
      <c r="C468" s="133"/>
      <c r="D468" s="133"/>
      <c r="E468" s="133"/>
      <c r="F468" s="133"/>
      <c r="G468" s="133"/>
      <c r="H468" s="133"/>
      <c r="I468" s="133"/>
      <c r="J468" s="133"/>
      <c r="K468" s="134"/>
      <c r="L468" s="134"/>
      <c r="M468" s="132"/>
      <c r="N468" s="132"/>
      <c r="O468" s="132"/>
      <c r="P468" s="135"/>
      <c r="Q468" s="135"/>
      <c r="R468" s="135"/>
      <c r="S468" s="135"/>
      <c r="T468" s="136"/>
      <c r="U468" s="136"/>
      <c r="V468" s="136"/>
      <c r="W468" s="136"/>
      <c r="X468" s="136"/>
      <c r="Y468" s="136"/>
      <c r="Z468" s="136"/>
      <c r="AA468" s="136"/>
      <c r="AB468" s="136"/>
      <c r="AC468" s="136"/>
      <c r="AD468" s="136"/>
      <c r="AE468" s="136"/>
      <c r="AF468" s="133"/>
      <c r="AG468" s="133"/>
    </row>
    <row r="469" spans="1:33" x14ac:dyDescent="0.2">
      <c r="A469" s="132"/>
      <c r="B469" s="135"/>
      <c r="C469" s="133"/>
      <c r="D469" s="133"/>
      <c r="E469" s="133"/>
      <c r="F469" s="133"/>
      <c r="G469" s="133"/>
      <c r="H469" s="133"/>
      <c r="I469" s="133"/>
      <c r="J469" s="133"/>
      <c r="K469" s="134"/>
      <c r="L469" s="134"/>
      <c r="M469" s="132"/>
      <c r="N469" s="132"/>
      <c r="O469" s="132"/>
      <c r="P469" s="135"/>
      <c r="Q469" s="135"/>
      <c r="R469" s="135"/>
      <c r="S469" s="135"/>
      <c r="T469" s="136"/>
      <c r="U469" s="136"/>
      <c r="V469" s="136"/>
      <c r="W469" s="136"/>
      <c r="X469" s="136"/>
      <c r="Y469" s="136"/>
      <c r="Z469" s="136"/>
      <c r="AA469" s="136"/>
      <c r="AB469" s="136"/>
      <c r="AC469" s="136"/>
      <c r="AD469" s="136"/>
      <c r="AE469" s="136"/>
      <c r="AF469" s="133"/>
      <c r="AG469" s="133"/>
    </row>
    <row r="470" spans="1:33" x14ac:dyDescent="0.2">
      <c r="A470" s="132"/>
      <c r="B470" s="135"/>
      <c r="C470" s="133"/>
      <c r="D470" s="133"/>
      <c r="E470" s="133"/>
      <c r="F470" s="133"/>
      <c r="G470" s="133"/>
      <c r="H470" s="133"/>
      <c r="I470" s="133"/>
      <c r="J470" s="133"/>
      <c r="K470" s="134"/>
      <c r="L470" s="134"/>
      <c r="M470" s="132"/>
      <c r="N470" s="132"/>
      <c r="O470" s="132"/>
      <c r="P470" s="135"/>
      <c r="Q470" s="135"/>
      <c r="R470" s="135"/>
      <c r="S470" s="135"/>
      <c r="T470" s="136"/>
      <c r="U470" s="136"/>
      <c r="V470" s="136"/>
      <c r="W470" s="136"/>
      <c r="X470" s="136"/>
      <c r="Y470" s="136"/>
      <c r="Z470" s="136"/>
      <c r="AA470" s="136"/>
      <c r="AB470" s="136"/>
      <c r="AC470" s="136"/>
      <c r="AD470" s="136"/>
      <c r="AE470" s="136"/>
      <c r="AF470" s="133"/>
      <c r="AG470" s="133"/>
    </row>
    <row r="471" spans="1:33" x14ac:dyDescent="0.2">
      <c r="A471" s="132"/>
      <c r="B471" s="135"/>
      <c r="C471" s="133"/>
      <c r="D471" s="133"/>
      <c r="E471" s="133"/>
      <c r="F471" s="133"/>
      <c r="G471" s="133"/>
      <c r="H471" s="133"/>
      <c r="I471" s="133"/>
      <c r="J471" s="133"/>
      <c r="K471" s="134"/>
      <c r="L471" s="134"/>
      <c r="M471" s="132"/>
      <c r="N471" s="132"/>
      <c r="O471" s="132"/>
      <c r="P471" s="135"/>
      <c r="Q471" s="135"/>
      <c r="R471" s="135"/>
      <c r="S471" s="135"/>
      <c r="T471" s="136"/>
      <c r="U471" s="136"/>
      <c r="V471" s="136"/>
      <c r="W471" s="136"/>
      <c r="X471" s="136"/>
      <c r="Y471" s="136"/>
      <c r="Z471" s="136"/>
      <c r="AA471" s="136"/>
      <c r="AB471" s="136"/>
      <c r="AC471" s="136"/>
      <c r="AD471" s="136"/>
      <c r="AE471" s="136"/>
      <c r="AF471" s="133"/>
      <c r="AG471" s="133"/>
    </row>
    <row r="472" spans="1:33" x14ac:dyDescent="0.2">
      <c r="A472" s="132"/>
      <c r="B472" s="135"/>
      <c r="C472" s="133"/>
      <c r="D472" s="133"/>
      <c r="E472" s="133"/>
      <c r="F472" s="133"/>
      <c r="G472" s="133"/>
      <c r="H472" s="133"/>
      <c r="I472" s="133"/>
      <c r="J472" s="133"/>
      <c r="K472" s="134"/>
      <c r="L472" s="134"/>
      <c r="M472" s="132"/>
      <c r="N472" s="132"/>
      <c r="O472" s="132"/>
      <c r="P472" s="135"/>
      <c r="Q472" s="135"/>
      <c r="R472" s="135"/>
      <c r="S472" s="135"/>
      <c r="T472" s="136"/>
      <c r="U472" s="136"/>
      <c r="V472" s="136"/>
      <c r="W472" s="136"/>
      <c r="X472" s="136"/>
      <c r="Y472" s="136"/>
      <c r="Z472" s="136"/>
      <c r="AA472" s="136"/>
      <c r="AB472" s="136"/>
      <c r="AC472" s="136"/>
      <c r="AD472" s="136"/>
      <c r="AE472" s="136"/>
      <c r="AF472" s="133"/>
      <c r="AG472" s="133"/>
    </row>
    <row r="473" spans="1:33" x14ac:dyDescent="0.2">
      <c r="A473" s="132"/>
      <c r="B473" s="135"/>
      <c r="C473" s="133"/>
      <c r="D473" s="133"/>
      <c r="E473" s="133"/>
      <c r="F473" s="133"/>
      <c r="G473" s="133"/>
      <c r="H473" s="133"/>
      <c r="I473" s="133"/>
      <c r="J473" s="133"/>
      <c r="K473" s="134"/>
      <c r="L473" s="134"/>
      <c r="M473" s="132"/>
      <c r="N473" s="132"/>
      <c r="O473" s="132"/>
      <c r="P473" s="135"/>
      <c r="Q473" s="135"/>
      <c r="R473" s="135"/>
      <c r="S473" s="135"/>
      <c r="T473" s="136"/>
      <c r="U473" s="136"/>
      <c r="V473" s="136"/>
      <c r="W473" s="136"/>
      <c r="X473" s="136"/>
      <c r="Y473" s="136"/>
      <c r="Z473" s="136"/>
      <c r="AA473" s="136"/>
      <c r="AB473" s="136"/>
      <c r="AC473" s="136"/>
      <c r="AD473" s="136"/>
      <c r="AE473" s="136"/>
      <c r="AF473" s="133"/>
      <c r="AG473" s="133"/>
    </row>
    <row r="474" spans="1:33" x14ac:dyDescent="0.2">
      <c r="A474" s="132"/>
      <c r="B474" s="135"/>
      <c r="C474" s="133"/>
      <c r="D474" s="133"/>
      <c r="E474" s="133"/>
      <c r="F474" s="133"/>
      <c r="G474" s="133"/>
      <c r="H474" s="133"/>
      <c r="I474" s="133"/>
      <c r="J474" s="133"/>
      <c r="K474" s="134"/>
      <c r="L474" s="134"/>
      <c r="M474" s="132"/>
      <c r="N474" s="132"/>
      <c r="O474" s="132"/>
      <c r="P474" s="135"/>
      <c r="Q474" s="135"/>
      <c r="R474" s="135"/>
      <c r="S474" s="135"/>
      <c r="T474" s="136"/>
      <c r="U474" s="136"/>
      <c r="V474" s="136"/>
      <c r="W474" s="136"/>
      <c r="X474" s="136"/>
      <c r="Y474" s="136"/>
      <c r="Z474" s="136"/>
      <c r="AA474" s="136"/>
      <c r="AB474" s="136"/>
      <c r="AC474" s="136"/>
      <c r="AD474" s="136"/>
      <c r="AE474" s="136"/>
      <c r="AF474" s="133"/>
      <c r="AG474" s="133"/>
    </row>
    <row r="475" spans="1:33" x14ac:dyDescent="0.2">
      <c r="A475" s="132"/>
      <c r="B475" s="135"/>
      <c r="C475" s="133"/>
      <c r="D475" s="133"/>
      <c r="E475" s="133"/>
      <c r="F475" s="133"/>
      <c r="G475" s="133"/>
      <c r="H475" s="133"/>
      <c r="I475" s="133"/>
      <c r="J475" s="133"/>
      <c r="K475" s="134"/>
      <c r="L475" s="134"/>
      <c r="M475" s="132"/>
      <c r="N475" s="132"/>
      <c r="O475" s="132"/>
      <c r="P475" s="135"/>
      <c r="Q475" s="135"/>
      <c r="R475" s="135"/>
      <c r="S475" s="135"/>
      <c r="T475" s="136"/>
      <c r="U475" s="136"/>
      <c r="V475" s="136"/>
      <c r="W475" s="136"/>
      <c r="X475" s="136"/>
      <c r="Y475" s="136"/>
      <c r="Z475" s="136"/>
      <c r="AA475" s="136"/>
      <c r="AB475" s="136"/>
      <c r="AC475" s="136"/>
      <c r="AD475" s="136"/>
      <c r="AE475" s="136"/>
      <c r="AF475" s="133"/>
      <c r="AG475" s="133"/>
    </row>
    <row r="476" spans="1:33" x14ac:dyDescent="0.2">
      <c r="A476" s="132"/>
      <c r="B476" s="135"/>
      <c r="C476" s="133"/>
      <c r="D476" s="133"/>
      <c r="E476" s="133"/>
      <c r="F476" s="133"/>
      <c r="G476" s="133"/>
      <c r="H476" s="133"/>
      <c r="I476" s="133"/>
      <c r="J476" s="133"/>
      <c r="K476" s="134"/>
      <c r="L476" s="134"/>
      <c r="M476" s="132"/>
      <c r="N476" s="132"/>
      <c r="O476" s="132"/>
      <c r="P476" s="135"/>
      <c r="Q476" s="135"/>
      <c r="R476" s="135"/>
      <c r="S476" s="135"/>
      <c r="T476" s="136"/>
      <c r="U476" s="136"/>
      <c r="V476" s="136"/>
      <c r="W476" s="136"/>
      <c r="X476" s="136"/>
      <c r="Y476" s="136"/>
      <c r="Z476" s="136"/>
      <c r="AA476" s="136"/>
      <c r="AB476" s="136"/>
      <c r="AC476" s="136"/>
      <c r="AD476" s="136"/>
      <c r="AE476" s="136"/>
      <c r="AF476" s="133"/>
      <c r="AG476" s="133"/>
    </row>
    <row r="477" spans="1:33" x14ac:dyDescent="0.2">
      <c r="A477" s="132"/>
      <c r="B477" s="135"/>
      <c r="C477" s="133"/>
      <c r="D477" s="133"/>
      <c r="E477" s="133"/>
      <c r="F477" s="133"/>
      <c r="G477" s="133"/>
      <c r="H477" s="133"/>
      <c r="I477" s="133"/>
      <c r="J477" s="133"/>
      <c r="K477" s="134"/>
      <c r="L477" s="134"/>
      <c r="M477" s="132"/>
      <c r="N477" s="132"/>
      <c r="O477" s="132"/>
      <c r="P477" s="135"/>
      <c r="Q477" s="135"/>
      <c r="R477" s="135"/>
      <c r="S477" s="135"/>
      <c r="T477" s="136"/>
      <c r="U477" s="136"/>
      <c r="V477" s="136"/>
      <c r="W477" s="136"/>
      <c r="X477" s="136"/>
      <c r="Y477" s="136"/>
      <c r="Z477" s="136"/>
      <c r="AA477" s="136"/>
      <c r="AB477" s="136"/>
      <c r="AC477" s="136"/>
      <c r="AD477" s="136"/>
      <c r="AE477" s="136"/>
      <c r="AF477" s="133"/>
      <c r="AG477" s="133"/>
    </row>
    <row r="478" spans="1:33" x14ac:dyDescent="0.2">
      <c r="A478" s="132"/>
      <c r="B478" s="135"/>
      <c r="C478" s="133"/>
      <c r="D478" s="133"/>
      <c r="E478" s="133"/>
      <c r="F478" s="133"/>
      <c r="G478" s="133"/>
      <c r="H478" s="133"/>
      <c r="I478" s="133"/>
      <c r="J478" s="133"/>
      <c r="K478" s="134"/>
      <c r="L478" s="134"/>
      <c r="M478" s="132"/>
      <c r="N478" s="132"/>
      <c r="O478" s="132"/>
      <c r="P478" s="135"/>
      <c r="Q478" s="135"/>
      <c r="R478" s="135"/>
      <c r="S478" s="135"/>
      <c r="T478" s="136"/>
      <c r="U478" s="136"/>
      <c r="V478" s="136"/>
      <c r="W478" s="136"/>
      <c r="X478" s="136"/>
      <c r="Y478" s="136"/>
      <c r="Z478" s="136"/>
      <c r="AA478" s="136"/>
      <c r="AB478" s="136"/>
      <c r="AC478" s="136"/>
      <c r="AD478" s="136"/>
      <c r="AE478" s="136"/>
      <c r="AF478" s="133"/>
      <c r="AG478" s="133"/>
    </row>
    <row r="479" spans="1:33" x14ac:dyDescent="0.2">
      <c r="A479" s="132"/>
      <c r="B479" s="135"/>
      <c r="C479" s="133"/>
      <c r="D479" s="133"/>
      <c r="E479" s="133"/>
      <c r="F479" s="133"/>
      <c r="G479" s="133"/>
      <c r="H479" s="133"/>
      <c r="I479" s="133"/>
      <c r="J479" s="133"/>
      <c r="K479" s="134"/>
      <c r="L479" s="134"/>
      <c r="M479" s="132"/>
      <c r="N479" s="132"/>
      <c r="O479" s="132"/>
      <c r="P479" s="135"/>
      <c r="Q479" s="135"/>
      <c r="R479" s="135"/>
      <c r="S479" s="135"/>
      <c r="T479" s="136"/>
      <c r="U479" s="136"/>
      <c r="V479" s="136"/>
      <c r="W479" s="136"/>
      <c r="X479" s="136"/>
      <c r="Y479" s="136"/>
      <c r="Z479" s="136"/>
      <c r="AA479" s="136"/>
      <c r="AB479" s="136"/>
      <c r="AC479" s="136"/>
      <c r="AD479" s="136"/>
      <c r="AE479" s="136"/>
      <c r="AF479" s="133"/>
      <c r="AG479" s="133"/>
    </row>
    <row r="480" spans="1:33" x14ac:dyDescent="0.2">
      <c r="A480" s="132"/>
      <c r="B480" s="135"/>
      <c r="C480" s="133"/>
      <c r="D480" s="133"/>
      <c r="E480" s="133"/>
      <c r="F480" s="133"/>
      <c r="G480" s="133"/>
      <c r="H480" s="133"/>
      <c r="I480" s="133"/>
      <c r="J480" s="133"/>
      <c r="K480" s="134"/>
      <c r="L480" s="134"/>
      <c r="M480" s="132"/>
      <c r="N480" s="132"/>
      <c r="O480" s="132"/>
      <c r="P480" s="135"/>
      <c r="Q480" s="135"/>
      <c r="R480" s="135"/>
      <c r="S480" s="135"/>
      <c r="T480" s="136"/>
      <c r="U480" s="136"/>
      <c r="V480" s="136"/>
      <c r="W480" s="136"/>
      <c r="X480" s="136"/>
      <c r="Y480" s="136"/>
      <c r="Z480" s="136"/>
      <c r="AA480" s="136"/>
      <c r="AB480" s="136"/>
      <c r="AC480" s="136"/>
      <c r="AD480" s="136"/>
      <c r="AE480" s="136"/>
      <c r="AF480" s="133"/>
      <c r="AG480" s="133"/>
    </row>
    <row r="481" spans="1:33" x14ac:dyDescent="0.2">
      <c r="A481" s="132"/>
      <c r="B481" s="135"/>
      <c r="C481" s="133"/>
      <c r="D481" s="133"/>
      <c r="E481" s="133"/>
      <c r="F481" s="133"/>
      <c r="G481" s="133"/>
      <c r="H481" s="133"/>
      <c r="I481" s="133"/>
      <c r="J481" s="133"/>
      <c r="K481" s="134"/>
      <c r="L481" s="134"/>
      <c r="M481" s="132"/>
      <c r="N481" s="132"/>
      <c r="O481" s="132"/>
      <c r="P481" s="135"/>
      <c r="Q481" s="135"/>
      <c r="R481" s="135"/>
      <c r="S481" s="135"/>
      <c r="T481" s="136"/>
      <c r="U481" s="136"/>
      <c r="V481" s="136"/>
      <c r="W481" s="136"/>
      <c r="X481" s="136"/>
      <c r="Y481" s="136"/>
      <c r="Z481" s="136"/>
      <c r="AA481" s="136"/>
      <c r="AB481" s="136"/>
      <c r="AC481" s="136"/>
      <c r="AD481" s="136"/>
      <c r="AE481" s="136"/>
      <c r="AF481" s="133"/>
      <c r="AG481" s="133"/>
    </row>
    <row r="482" spans="1:33" x14ac:dyDescent="0.2">
      <c r="A482" s="132"/>
      <c r="B482" s="135"/>
      <c r="C482" s="133"/>
      <c r="D482" s="133"/>
      <c r="E482" s="133"/>
      <c r="F482" s="133"/>
      <c r="G482" s="133"/>
      <c r="H482" s="133"/>
      <c r="I482" s="133"/>
      <c r="J482" s="133"/>
      <c r="K482" s="134"/>
      <c r="L482" s="134"/>
      <c r="M482" s="132"/>
      <c r="N482" s="132"/>
      <c r="O482" s="132"/>
      <c r="P482" s="135"/>
      <c r="Q482" s="135"/>
      <c r="R482" s="135"/>
      <c r="S482" s="135"/>
      <c r="T482" s="136"/>
      <c r="U482" s="136"/>
      <c r="V482" s="136"/>
      <c r="W482" s="136"/>
      <c r="X482" s="136"/>
      <c r="Y482" s="136"/>
      <c r="Z482" s="136"/>
      <c r="AA482" s="136"/>
      <c r="AB482" s="136"/>
      <c r="AC482" s="136"/>
      <c r="AD482" s="136"/>
      <c r="AE482" s="136"/>
      <c r="AF482" s="133"/>
      <c r="AG482" s="133"/>
    </row>
    <row r="483" spans="1:33" x14ac:dyDescent="0.2">
      <c r="A483" s="132"/>
      <c r="B483" s="135"/>
      <c r="C483" s="133"/>
      <c r="D483" s="133"/>
      <c r="E483" s="133"/>
      <c r="F483" s="133"/>
      <c r="G483" s="133"/>
      <c r="H483" s="133"/>
      <c r="I483" s="133"/>
      <c r="J483" s="133"/>
      <c r="K483" s="134"/>
      <c r="L483" s="134"/>
      <c r="M483" s="132"/>
      <c r="N483" s="132"/>
      <c r="O483" s="132"/>
      <c r="P483" s="135"/>
      <c r="Q483" s="135"/>
      <c r="R483" s="135"/>
      <c r="S483" s="135"/>
      <c r="T483" s="136"/>
      <c r="U483" s="136"/>
      <c r="V483" s="136"/>
      <c r="W483" s="136"/>
      <c r="X483" s="136"/>
      <c r="Y483" s="136"/>
      <c r="Z483" s="136"/>
      <c r="AA483" s="136"/>
      <c r="AB483" s="136"/>
      <c r="AC483" s="136"/>
      <c r="AD483" s="136"/>
      <c r="AE483" s="136"/>
      <c r="AF483" s="133"/>
      <c r="AG483" s="133"/>
    </row>
    <row r="484" spans="1:33" x14ac:dyDescent="0.2">
      <c r="A484" s="132"/>
      <c r="B484" s="135"/>
      <c r="C484" s="133"/>
      <c r="D484" s="133"/>
      <c r="E484" s="133"/>
      <c r="F484" s="133"/>
      <c r="G484" s="133"/>
      <c r="H484" s="133"/>
      <c r="I484" s="133"/>
      <c r="J484" s="133"/>
      <c r="K484" s="134"/>
      <c r="L484" s="134"/>
      <c r="M484" s="132"/>
      <c r="N484" s="132"/>
      <c r="O484" s="132"/>
      <c r="P484" s="135"/>
      <c r="Q484" s="135"/>
      <c r="R484" s="135"/>
      <c r="S484" s="135"/>
      <c r="T484" s="136"/>
      <c r="U484" s="136"/>
      <c r="V484" s="136"/>
      <c r="W484" s="136"/>
      <c r="X484" s="136"/>
      <c r="Y484" s="136"/>
      <c r="Z484" s="136"/>
      <c r="AA484" s="136"/>
      <c r="AB484" s="136"/>
      <c r="AC484" s="136"/>
      <c r="AD484" s="136"/>
      <c r="AE484" s="136"/>
      <c r="AF484" s="133"/>
      <c r="AG484" s="133"/>
    </row>
    <row r="485" spans="1:33" x14ac:dyDescent="0.2">
      <c r="A485" s="132"/>
      <c r="B485" s="135"/>
      <c r="C485" s="133"/>
      <c r="D485" s="133"/>
      <c r="E485" s="133"/>
      <c r="F485" s="133"/>
      <c r="G485" s="133"/>
      <c r="H485" s="133"/>
      <c r="I485" s="133"/>
      <c r="J485" s="133"/>
      <c r="K485" s="134"/>
      <c r="L485" s="134"/>
      <c r="M485" s="132"/>
      <c r="N485" s="132"/>
      <c r="O485" s="132"/>
      <c r="P485" s="135"/>
      <c r="Q485" s="135"/>
      <c r="R485" s="135"/>
      <c r="S485" s="135"/>
      <c r="T485" s="136"/>
      <c r="U485" s="136"/>
      <c r="V485" s="136"/>
      <c r="W485" s="136"/>
      <c r="X485" s="136"/>
      <c r="Y485" s="136"/>
      <c r="Z485" s="136"/>
      <c r="AA485" s="136"/>
      <c r="AB485" s="136"/>
      <c r="AC485" s="136"/>
      <c r="AD485" s="136"/>
      <c r="AE485" s="136"/>
      <c r="AF485" s="133"/>
      <c r="AG485" s="133"/>
    </row>
    <row r="486" spans="1:33" x14ac:dyDescent="0.2">
      <c r="A486" s="132"/>
      <c r="B486" s="135"/>
      <c r="C486" s="133"/>
      <c r="D486" s="133"/>
      <c r="E486" s="133"/>
      <c r="F486" s="133"/>
      <c r="G486" s="133"/>
      <c r="H486" s="133"/>
      <c r="I486" s="133"/>
      <c r="J486" s="133"/>
      <c r="K486" s="134"/>
      <c r="L486" s="134"/>
      <c r="M486" s="132"/>
      <c r="N486" s="132"/>
      <c r="O486" s="132"/>
      <c r="P486" s="135"/>
      <c r="Q486" s="135"/>
      <c r="R486" s="135"/>
      <c r="S486" s="135"/>
      <c r="T486" s="136"/>
      <c r="U486" s="136"/>
      <c r="V486" s="136"/>
      <c r="W486" s="136"/>
      <c r="X486" s="136"/>
      <c r="Y486" s="136"/>
      <c r="Z486" s="136"/>
      <c r="AA486" s="136"/>
      <c r="AB486" s="136"/>
      <c r="AC486" s="136"/>
      <c r="AD486" s="136"/>
      <c r="AE486" s="136"/>
      <c r="AF486" s="133"/>
      <c r="AG486" s="133"/>
    </row>
    <row r="487" spans="1:33" x14ac:dyDescent="0.2">
      <c r="A487" s="132"/>
      <c r="B487" s="135"/>
      <c r="C487" s="133"/>
      <c r="D487" s="133"/>
      <c r="E487" s="133"/>
      <c r="F487" s="133"/>
      <c r="G487" s="133"/>
      <c r="H487" s="133"/>
      <c r="I487" s="133"/>
      <c r="J487" s="133"/>
      <c r="K487" s="134"/>
      <c r="L487" s="134"/>
      <c r="M487" s="132"/>
      <c r="N487" s="132"/>
      <c r="O487" s="132"/>
      <c r="P487" s="135"/>
      <c r="Q487" s="135"/>
      <c r="R487" s="135"/>
      <c r="S487" s="135"/>
      <c r="T487" s="136"/>
      <c r="U487" s="136"/>
      <c r="V487" s="136"/>
      <c r="W487" s="136"/>
      <c r="X487" s="136"/>
      <c r="Y487" s="136"/>
      <c r="Z487" s="136"/>
      <c r="AA487" s="136"/>
      <c r="AB487" s="136"/>
      <c r="AC487" s="136"/>
      <c r="AD487" s="136"/>
      <c r="AE487" s="136"/>
      <c r="AF487" s="133"/>
      <c r="AG487" s="133"/>
    </row>
    <row r="488" spans="1:33" x14ac:dyDescent="0.2">
      <c r="A488" s="132"/>
      <c r="B488" s="135"/>
      <c r="C488" s="133"/>
      <c r="D488" s="133"/>
      <c r="E488" s="133"/>
      <c r="F488" s="133"/>
      <c r="G488" s="133"/>
      <c r="H488" s="133"/>
      <c r="I488" s="133"/>
      <c r="J488" s="133"/>
      <c r="K488" s="134"/>
      <c r="L488" s="134"/>
      <c r="M488" s="132"/>
      <c r="N488" s="132"/>
      <c r="O488" s="132"/>
      <c r="P488" s="135"/>
      <c r="Q488" s="135"/>
      <c r="R488" s="135"/>
      <c r="S488" s="135"/>
      <c r="T488" s="136"/>
      <c r="U488" s="136"/>
      <c r="V488" s="136"/>
      <c r="W488" s="136"/>
      <c r="X488" s="136"/>
      <c r="Y488" s="136"/>
      <c r="Z488" s="136"/>
      <c r="AA488" s="136"/>
      <c r="AB488" s="136"/>
      <c r="AC488" s="136"/>
      <c r="AD488" s="136"/>
      <c r="AE488" s="136"/>
      <c r="AF488" s="133"/>
      <c r="AG488" s="133"/>
    </row>
    <row r="489" spans="1:33" x14ac:dyDescent="0.2">
      <c r="A489" s="132"/>
      <c r="B489" s="135"/>
      <c r="C489" s="133"/>
      <c r="D489" s="133"/>
      <c r="E489" s="133"/>
      <c r="F489" s="133"/>
      <c r="G489" s="133"/>
      <c r="H489" s="133"/>
      <c r="I489" s="133"/>
      <c r="J489" s="133"/>
      <c r="K489" s="134"/>
      <c r="L489" s="134"/>
      <c r="M489" s="132"/>
      <c r="N489" s="132"/>
      <c r="O489" s="132"/>
      <c r="P489" s="135"/>
      <c r="Q489" s="135"/>
      <c r="R489" s="135"/>
      <c r="S489" s="135"/>
      <c r="T489" s="136"/>
      <c r="U489" s="136"/>
      <c r="V489" s="136"/>
      <c r="W489" s="136"/>
      <c r="X489" s="136"/>
      <c r="Y489" s="136"/>
      <c r="Z489" s="136"/>
      <c r="AA489" s="136"/>
      <c r="AB489" s="136"/>
      <c r="AC489" s="136"/>
      <c r="AD489" s="136"/>
      <c r="AE489" s="136"/>
      <c r="AF489" s="133"/>
      <c r="AG489" s="133"/>
    </row>
    <row r="490" spans="1:33" x14ac:dyDescent="0.2">
      <c r="A490" s="132"/>
      <c r="B490" s="135"/>
      <c r="C490" s="133"/>
      <c r="D490" s="133"/>
      <c r="E490" s="133"/>
      <c r="F490" s="133"/>
      <c r="G490" s="133"/>
      <c r="H490" s="133"/>
      <c r="I490" s="133"/>
      <c r="J490" s="133"/>
      <c r="K490" s="134"/>
      <c r="L490" s="134"/>
      <c r="M490" s="132"/>
      <c r="N490" s="132"/>
      <c r="O490" s="132"/>
      <c r="P490" s="135"/>
      <c r="Q490" s="135"/>
      <c r="R490" s="135"/>
      <c r="S490" s="135"/>
      <c r="T490" s="136"/>
      <c r="U490" s="136"/>
      <c r="V490" s="136"/>
      <c r="W490" s="136"/>
      <c r="X490" s="136"/>
      <c r="Y490" s="136"/>
      <c r="Z490" s="136"/>
      <c r="AA490" s="136"/>
      <c r="AB490" s="136"/>
      <c r="AC490" s="136"/>
      <c r="AD490" s="136"/>
      <c r="AE490" s="136"/>
      <c r="AF490" s="133"/>
      <c r="AG490" s="133"/>
    </row>
    <row r="491" spans="1:33" x14ac:dyDescent="0.2">
      <c r="A491" s="132"/>
      <c r="B491" s="135"/>
      <c r="C491" s="133"/>
      <c r="D491" s="133"/>
      <c r="E491" s="133"/>
      <c r="F491" s="133"/>
      <c r="G491" s="133"/>
      <c r="H491" s="133"/>
      <c r="I491" s="133"/>
      <c r="J491" s="133"/>
      <c r="K491" s="134"/>
      <c r="L491" s="134"/>
      <c r="M491" s="132"/>
      <c r="N491" s="132"/>
      <c r="O491" s="132"/>
      <c r="P491" s="135"/>
      <c r="Q491" s="135"/>
      <c r="R491" s="135"/>
      <c r="S491" s="135"/>
      <c r="T491" s="136"/>
      <c r="U491" s="136"/>
      <c r="V491" s="136"/>
      <c r="W491" s="136"/>
      <c r="X491" s="136"/>
      <c r="Y491" s="136"/>
      <c r="Z491" s="136"/>
      <c r="AA491" s="136"/>
      <c r="AB491" s="136"/>
      <c r="AC491" s="136"/>
      <c r="AD491" s="136"/>
      <c r="AE491" s="136"/>
      <c r="AF491" s="133"/>
      <c r="AG491" s="133"/>
    </row>
    <row r="492" spans="1:33" x14ac:dyDescent="0.2">
      <c r="A492" s="132"/>
      <c r="B492" s="135"/>
      <c r="C492" s="133"/>
      <c r="D492" s="133"/>
      <c r="E492" s="133"/>
      <c r="F492" s="133"/>
      <c r="G492" s="133"/>
      <c r="H492" s="133"/>
      <c r="I492" s="133"/>
      <c r="J492" s="133"/>
      <c r="K492" s="134"/>
      <c r="L492" s="134"/>
      <c r="M492" s="132"/>
      <c r="N492" s="132"/>
      <c r="O492" s="132"/>
      <c r="P492" s="135"/>
      <c r="Q492" s="135"/>
      <c r="R492" s="135"/>
      <c r="S492" s="135"/>
      <c r="T492" s="136"/>
      <c r="U492" s="136"/>
      <c r="V492" s="136"/>
      <c r="W492" s="136"/>
      <c r="X492" s="136"/>
      <c r="Y492" s="136"/>
      <c r="Z492" s="136"/>
      <c r="AA492" s="136"/>
      <c r="AB492" s="136"/>
      <c r="AC492" s="136"/>
      <c r="AD492" s="136"/>
      <c r="AE492" s="136"/>
      <c r="AF492" s="133"/>
      <c r="AG492" s="133"/>
    </row>
    <row r="493" spans="1:33" x14ac:dyDescent="0.2">
      <c r="A493" s="132"/>
      <c r="B493" s="135"/>
      <c r="C493" s="133"/>
      <c r="D493" s="133"/>
      <c r="E493" s="133"/>
      <c r="F493" s="133"/>
      <c r="G493" s="133"/>
      <c r="H493" s="133"/>
      <c r="I493" s="133"/>
      <c r="J493" s="133"/>
      <c r="K493" s="134"/>
      <c r="L493" s="134"/>
      <c r="M493" s="132"/>
      <c r="N493" s="132"/>
      <c r="O493" s="132"/>
      <c r="P493" s="135"/>
      <c r="Q493" s="135"/>
      <c r="R493" s="135"/>
      <c r="S493" s="135"/>
      <c r="T493" s="136"/>
      <c r="U493" s="136"/>
      <c r="V493" s="136"/>
      <c r="W493" s="136"/>
      <c r="X493" s="136"/>
      <c r="Y493" s="136"/>
      <c r="Z493" s="136"/>
      <c r="AA493" s="136"/>
      <c r="AB493" s="136"/>
      <c r="AC493" s="136"/>
      <c r="AD493" s="136"/>
      <c r="AE493" s="136"/>
      <c r="AF493" s="133"/>
      <c r="AG493" s="133"/>
    </row>
    <row r="494" spans="1:33" x14ac:dyDescent="0.2">
      <c r="A494" s="132"/>
      <c r="B494" s="135"/>
      <c r="C494" s="133"/>
      <c r="D494" s="133"/>
      <c r="E494" s="133"/>
      <c r="F494" s="133"/>
      <c r="G494" s="133"/>
      <c r="H494" s="133"/>
      <c r="I494" s="133"/>
      <c r="J494" s="133"/>
      <c r="K494" s="134"/>
      <c r="L494" s="134"/>
      <c r="M494" s="132"/>
      <c r="N494" s="132"/>
      <c r="O494" s="132"/>
      <c r="P494" s="135"/>
      <c r="Q494" s="135"/>
      <c r="R494" s="135"/>
      <c r="S494" s="135"/>
      <c r="T494" s="136"/>
      <c r="U494" s="136"/>
      <c r="V494" s="136"/>
      <c r="W494" s="136"/>
      <c r="X494" s="136"/>
      <c r="Y494" s="136"/>
      <c r="Z494" s="136"/>
      <c r="AA494" s="136"/>
      <c r="AB494" s="136"/>
      <c r="AC494" s="136"/>
      <c r="AD494" s="136"/>
      <c r="AE494" s="136"/>
      <c r="AF494" s="133"/>
      <c r="AG494" s="133"/>
    </row>
    <row r="495" spans="1:33" x14ac:dyDescent="0.2">
      <c r="A495" s="132"/>
      <c r="B495" s="135"/>
      <c r="C495" s="133"/>
      <c r="D495" s="133"/>
      <c r="E495" s="133"/>
      <c r="F495" s="133"/>
      <c r="G495" s="133"/>
      <c r="H495" s="133"/>
      <c r="I495" s="133"/>
      <c r="J495" s="133"/>
      <c r="K495" s="134"/>
      <c r="L495" s="134"/>
      <c r="M495" s="132"/>
      <c r="N495" s="132"/>
      <c r="O495" s="132"/>
      <c r="P495" s="135"/>
      <c r="Q495" s="135"/>
      <c r="R495" s="135"/>
      <c r="S495" s="135"/>
      <c r="T495" s="136"/>
      <c r="U495" s="136"/>
      <c r="V495" s="136"/>
      <c r="W495" s="136"/>
      <c r="X495" s="136"/>
      <c r="Y495" s="136"/>
      <c r="Z495" s="136"/>
      <c r="AA495" s="136"/>
      <c r="AB495" s="136"/>
      <c r="AC495" s="136"/>
      <c r="AD495" s="136"/>
      <c r="AE495" s="136"/>
      <c r="AF495" s="133"/>
      <c r="AG495" s="133"/>
    </row>
    <row r="496" spans="1:33" x14ac:dyDescent="0.2">
      <c r="A496" s="132"/>
      <c r="B496" s="135"/>
      <c r="C496" s="133"/>
      <c r="D496" s="133"/>
      <c r="E496" s="133"/>
      <c r="F496" s="133"/>
      <c r="G496" s="133"/>
      <c r="H496" s="133"/>
      <c r="I496" s="133"/>
      <c r="J496" s="133"/>
      <c r="K496" s="134"/>
      <c r="L496" s="134"/>
      <c r="M496" s="132"/>
      <c r="N496" s="132"/>
      <c r="O496" s="132"/>
      <c r="P496" s="135"/>
      <c r="Q496" s="135"/>
      <c r="R496" s="135"/>
      <c r="S496" s="135"/>
      <c r="T496" s="136"/>
      <c r="U496" s="136"/>
      <c r="V496" s="136"/>
      <c r="W496" s="136"/>
      <c r="X496" s="136"/>
      <c r="Y496" s="136"/>
      <c r="Z496" s="136"/>
      <c r="AA496" s="136"/>
      <c r="AB496" s="136"/>
      <c r="AC496" s="136"/>
      <c r="AD496" s="136"/>
      <c r="AE496" s="136"/>
      <c r="AF496" s="133"/>
      <c r="AG496" s="133"/>
    </row>
    <row r="497" spans="1:33" x14ac:dyDescent="0.2">
      <c r="A497" s="132"/>
      <c r="B497" s="135"/>
      <c r="C497" s="133"/>
      <c r="D497" s="133"/>
      <c r="E497" s="133"/>
      <c r="F497" s="133"/>
      <c r="G497" s="133"/>
      <c r="H497" s="133"/>
      <c r="I497" s="133"/>
      <c r="J497" s="133"/>
      <c r="K497" s="134"/>
      <c r="L497" s="134"/>
      <c r="M497" s="132"/>
      <c r="N497" s="132"/>
      <c r="O497" s="132"/>
      <c r="P497" s="135"/>
      <c r="Q497" s="135"/>
      <c r="R497" s="135"/>
      <c r="S497" s="135"/>
      <c r="T497" s="136"/>
      <c r="U497" s="136"/>
      <c r="V497" s="136"/>
      <c r="W497" s="136"/>
      <c r="X497" s="136"/>
      <c r="Y497" s="136"/>
      <c r="Z497" s="136"/>
      <c r="AA497" s="136"/>
      <c r="AB497" s="136"/>
      <c r="AC497" s="136"/>
      <c r="AD497" s="136"/>
      <c r="AE497" s="136"/>
      <c r="AF497" s="133"/>
      <c r="AG497" s="133"/>
    </row>
    <row r="498" spans="1:33" x14ac:dyDescent="0.2">
      <c r="A498" s="132"/>
      <c r="B498" s="135"/>
      <c r="C498" s="133"/>
      <c r="D498" s="133"/>
      <c r="E498" s="133"/>
      <c r="F498" s="133"/>
      <c r="G498" s="133"/>
      <c r="H498" s="133"/>
      <c r="I498" s="133"/>
      <c r="J498" s="133"/>
      <c r="K498" s="134"/>
      <c r="L498" s="134"/>
      <c r="M498" s="132"/>
      <c r="N498" s="132"/>
      <c r="O498" s="132"/>
      <c r="P498" s="135"/>
      <c r="Q498" s="135"/>
      <c r="R498" s="135"/>
      <c r="S498" s="135"/>
      <c r="T498" s="136"/>
      <c r="U498" s="136"/>
      <c r="V498" s="136"/>
      <c r="W498" s="136"/>
      <c r="X498" s="136"/>
      <c r="Y498" s="136"/>
      <c r="Z498" s="136"/>
      <c r="AA498" s="136"/>
      <c r="AB498" s="136"/>
      <c r="AC498" s="136"/>
      <c r="AD498" s="136"/>
      <c r="AE498" s="136"/>
      <c r="AF498" s="133"/>
      <c r="AG498" s="133"/>
    </row>
    <row r="499" spans="1:33" x14ac:dyDescent="0.2">
      <c r="A499" s="132"/>
      <c r="B499" s="135"/>
      <c r="C499" s="133"/>
      <c r="D499" s="133"/>
      <c r="E499" s="133"/>
      <c r="F499" s="133"/>
      <c r="G499" s="133"/>
      <c r="H499" s="133"/>
      <c r="I499" s="133"/>
      <c r="J499" s="133"/>
      <c r="K499" s="134"/>
      <c r="L499" s="134"/>
      <c r="M499" s="132"/>
      <c r="N499" s="132"/>
      <c r="O499" s="132"/>
      <c r="P499" s="135"/>
      <c r="Q499" s="135"/>
      <c r="R499" s="135"/>
      <c r="S499" s="135"/>
      <c r="T499" s="136"/>
      <c r="U499" s="136"/>
      <c r="V499" s="136"/>
      <c r="W499" s="136"/>
      <c r="X499" s="136"/>
      <c r="Y499" s="136"/>
      <c r="Z499" s="136"/>
      <c r="AA499" s="136"/>
      <c r="AB499" s="136"/>
      <c r="AC499" s="136"/>
      <c r="AD499" s="136"/>
      <c r="AE499" s="136"/>
      <c r="AF499" s="133"/>
      <c r="AG499" s="133"/>
    </row>
    <row r="500" spans="1:33" x14ac:dyDescent="0.2">
      <c r="A500" s="132"/>
      <c r="B500" s="135"/>
      <c r="C500" s="133"/>
      <c r="D500" s="133"/>
      <c r="E500" s="133"/>
      <c r="F500" s="133"/>
      <c r="G500" s="133"/>
      <c r="H500" s="133"/>
      <c r="I500" s="133"/>
      <c r="J500" s="133"/>
      <c r="K500" s="134"/>
      <c r="L500" s="134"/>
      <c r="M500" s="132"/>
      <c r="N500" s="132"/>
      <c r="O500" s="132"/>
      <c r="P500" s="135"/>
      <c r="Q500" s="135"/>
      <c r="R500" s="135"/>
      <c r="S500" s="135"/>
      <c r="T500" s="136"/>
      <c r="U500" s="136"/>
      <c r="V500" s="136"/>
      <c r="W500" s="136"/>
      <c r="X500" s="136"/>
      <c r="Y500" s="136"/>
      <c r="Z500" s="136"/>
      <c r="AA500" s="136"/>
      <c r="AB500" s="136"/>
      <c r="AC500" s="136"/>
      <c r="AD500" s="136"/>
      <c r="AE500" s="136"/>
      <c r="AF500" s="133"/>
      <c r="AG500" s="133"/>
    </row>
    <row r="501" spans="1:33" x14ac:dyDescent="0.2">
      <c r="A501" s="132"/>
      <c r="B501" s="135"/>
      <c r="C501" s="133"/>
      <c r="D501" s="133"/>
      <c r="E501" s="133"/>
      <c r="F501" s="133"/>
      <c r="G501" s="133"/>
      <c r="H501" s="133"/>
      <c r="I501" s="133"/>
      <c r="J501" s="133"/>
      <c r="K501" s="134"/>
      <c r="L501" s="134"/>
      <c r="M501" s="132"/>
      <c r="N501" s="132"/>
      <c r="O501" s="132"/>
      <c r="P501" s="135"/>
      <c r="Q501" s="135"/>
      <c r="R501" s="135"/>
      <c r="S501" s="135"/>
      <c r="T501" s="136"/>
      <c r="U501" s="136"/>
      <c r="V501" s="136"/>
      <c r="W501" s="136"/>
      <c r="X501" s="136"/>
      <c r="Y501" s="136"/>
      <c r="Z501" s="136"/>
      <c r="AA501" s="136"/>
      <c r="AB501" s="136"/>
      <c r="AC501" s="136"/>
      <c r="AD501" s="136"/>
      <c r="AE501" s="136"/>
      <c r="AF501" s="133"/>
      <c r="AG501" s="133"/>
    </row>
    <row r="502" spans="1:33" x14ac:dyDescent="0.2">
      <c r="A502" s="132"/>
      <c r="B502" s="135"/>
      <c r="C502" s="133"/>
      <c r="D502" s="133"/>
      <c r="E502" s="133"/>
      <c r="F502" s="133"/>
      <c r="G502" s="133"/>
      <c r="H502" s="133"/>
      <c r="I502" s="133"/>
      <c r="J502" s="133"/>
      <c r="K502" s="134"/>
      <c r="L502" s="134"/>
      <c r="M502" s="132"/>
      <c r="N502" s="132"/>
      <c r="O502" s="132"/>
      <c r="P502" s="135"/>
      <c r="Q502" s="135"/>
      <c r="R502" s="135"/>
      <c r="S502" s="135"/>
      <c r="T502" s="136"/>
      <c r="U502" s="136"/>
      <c r="V502" s="136"/>
      <c r="W502" s="136"/>
      <c r="X502" s="136"/>
      <c r="Y502" s="136"/>
      <c r="Z502" s="136"/>
      <c r="AA502" s="136"/>
      <c r="AB502" s="136"/>
      <c r="AC502" s="136"/>
      <c r="AD502" s="136"/>
      <c r="AE502" s="136"/>
      <c r="AF502" s="133"/>
      <c r="AG502" s="133"/>
    </row>
    <row r="503" spans="1:33" x14ac:dyDescent="0.2">
      <c r="A503" s="132"/>
      <c r="B503" s="135"/>
      <c r="C503" s="133"/>
      <c r="D503" s="133"/>
      <c r="E503" s="133"/>
      <c r="F503" s="133"/>
      <c r="G503" s="133"/>
      <c r="H503" s="133"/>
      <c r="I503" s="133"/>
      <c r="J503" s="133"/>
      <c r="K503" s="134"/>
      <c r="L503" s="134"/>
      <c r="M503" s="132"/>
      <c r="N503" s="132"/>
      <c r="O503" s="132"/>
      <c r="P503" s="135"/>
      <c r="Q503" s="135"/>
      <c r="R503" s="135"/>
      <c r="S503" s="135"/>
      <c r="T503" s="136"/>
      <c r="U503" s="136"/>
      <c r="V503" s="136"/>
      <c r="W503" s="136"/>
      <c r="X503" s="136"/>
      <c r="Y503" s="136"/>
      <c r="Z503" s="136"/>
      <c r="AA503" s="136"/>
      <c r="AB503" s="136"/>
      <c r="AC503" s="136"/>
      <c r="AD503" s="136"/>
      <c r="AE503" s="136"/>
      <c r="AF503" s="133"/>
      <c r="AG503" s="133"/>
    </row>
    <row r="504" spans="1:33" x14ac:dyDescent="0.2">
      <c r="A504" s="132"/>
      <c r="B504" s="135"/>
      <c r="C504" s="133"/>
      <c r="D504" s="133"/>
      <c r="E504" s="133"/>
      <c r="F504" s="133"/>
      <c r="G504" s="133"/>
      <c r="H504" s="133"/>
      <c r="I504" s="133"/>
      <c r="J504" s="133"/>
      <c r="K504" s="134"/>
      <c r="L504" s="134"/>
      <c r="M504" s="132"/>
      <c r="N504" s="132"/>
      <c r="O504" s="132"/>
      <c r="P504" s="135"/>
      <c r="Q504" s="135"/>
      <c r="R504" s="135"/>
      <c r="S504" s="135"/>
      <c r="T504" s="136"/>
      <c r="U504" s="136"/>
      <c r="V504" s="136"/>
      <c r="W504" s="136"/>
      <c r="X504" s="136"/>
      <c r="Y504" s="136"/>
      <c r="Z504" s="136"/>
      <c r="AA504" s="136"/>
      <c r="AB504" s="136"/>
      <c r="AC504" s="136"/>
      <c r="AD504" s="136"/>
      <c r="AE504" s="136"/>
      <c r="AF504" s="133"/>
      <c r="AG504" s="133"/>
    </row>
    <row r="505" spans="1:33" x14ac:dyDescent="0.2">
      <c r="A505" s="132"/>
      <c r="B505" s="135"/>
      <c r="C505" s="133"/>
      <c r="D505" s="133"/>
      <c r="E505" s="133"/>
      <c r="F505" s="133"/>
      <c r="G505" s="133"/>
      <c r="H505" s="133"/>
      <c r="I505" s="133"/>
      <c r="J505" s="133"/>
      <c r="K505" s="134"/>
      <c r="L505" s="134"/>
      <c r="M505" s="132"/>
      <c r="N505" s="132"/>
      <c r="O505" s="132"/>
      <c r="P505" s="135"/>
      <c r="Q505" s="135"/>
      <c r="R505" s="135"/>
      <c r="S505" s="135"/>
      <c r="T505" s="136"/>
      <c r="U505" s="136"/>
      <c r="V505" s="136"/>
      <c r="W505" s="136"/>
      <c r="X505" s="136"/>
      <c r="Y505" s="136"/>
      <c r="Z505" s="136"/>
      <c r="AA505" s="136"/>
      <c r="AB505" s="136"/>
      <c r="AC505" s="136"/>
      <c r="AD505" s="136"/>
      <c r="AE505" s="136"/>
      <c r="AF505" s="133"/>
      <c r="AG505" s="133"/>
    </row>
    <row r="506" spans="1:33" x14ac:dyDescent="0.2">
      <c r="A506" s="132"/>
      <c r="B506" s="135"/>
      <c r="C506" s="133"/>
      <c r="D506" s="133"/>
      <c r="E506" s="133"/>
      <c r="F506" s="133"/>
      <c r="G506" s="133"/>
      <c r="H506" s="133"/>
      <c r="I506" s="133"/>
      <c r="J506" s="133"/>
      <c r="K506" s="134"/>
      <c r="L506" s="134"/>
      <c r="M506" s="132"/>
      <c r="N506" s="132"/>
      <c r="O506" s="132"/>
      <c r="P506" s="135"/>
      <c r="Q506" s="135"/>
      <c r="R506" s="135"/>
      <c r="S506" s="135"/>
      <c r="T506" s="136"/>
      <c r="U506" s="136"/>
      <c r="V506" s="136"/>
      <c r="W506" s="136"/>
      <c r="X506" s="136"/>
      <c r="Y506" s="136"/>
      <c r="Z506" s="136"/>
      <c r="AA506" s="136"/>
      <c r="AB506" s="136"/>
      <c r="AC506" s="136"/>
      <c r="AD506" s="136"/>
      <c r="AE506" s="136"/>
      <c r="AF506" s="133"/>
      <c r="AG506" s="133"/>
    </row>
    <row r="507" spans="1:33" x14ac:dyDescent="0.2">
      <c r="A507" s="132"/>
      <c r="B507" s="135"/>
      <c r="C507" s="133"/>
      <c r="D507" s="133"/>
      <c r="E507" s="133"/>
      <c r="F507" s="133"/>
      <c r="G507" s="133"/>
      <c r="H507" s="133"/>
      <c r="I507" s="133"/>
      <c r="J507" s="133"/>
      <c r="K507" s="134"/>
      <c r="L507" s="134"/>
      <c r="M507" s="132"/>
      <c r="N507" s="132"/>
      <c r="O507" s="132"/>
      <c r="P507" s="135"/>
      <c r="Q507" s="135"/>
      <c r="R507" s="135"/>
      <c r="S507" s="135"/>
      <c r="T507" s="136"/>
      <c r="U507" s="136"/>
      <c r="V507" s="136"/>
      <c r="W507" s="136"/>
      <c r="X507" s="136"/>
      <c r="Y507" s="136"/>
      <c r="Z507" s="136"/>
      <c r="AA507" s="136"/>
      <c r="AB507" s="136"/>
      <c r="AC507" s="136"/>
      <c r="AD507" s="136"/>
      <c r="AE507" s="136"/>
      <c r="AF507" s="133"/>
      <c r="AG507" s="133"/>
    </row>
    <row r="508" spans="1:33" x14ac:dyDescent="0.2">
      <c r="A508" s="132"/>
      <c r="B508" s="135"/>
      <c r="C508" s="133"/>
      <c r="D508" s="133"/>
      <c r="E508" s="133"/>
      <c r="F508" s="133"/>
      <c r="G508" s="133"/>
      <c r="H508" s="133"/>
      <c r="I508" s="133"/>
      <c r="J508" s="133"/>
      <c r="K508" s="134"/>
      <c r="L508" s="134"/>
      <c r="M508" s="132"/>
      <c r="N508" s="132"/>
      <c r="O508" s="132"/>
      <c r="P508" s="135"/>
      <c r="Q508" s="135"/>
      <c r="R508" s="135"/>
      <c r="S508" s="135"/>
      <c r="T508" s="136"/>
      <c r="U508" s="136"/>
      <c r="V508" s="136"/>
      <c r="W508" s="136"/>
      <c r="X508" s="136"/>
      <c r="Y508" s="136"/>
      <c r="Z508" s="136"/>
      <c r="AA508" s="136"/>
      <c r="AB508" s="136"/>
      <c r="AC508" s="136"/>
      <c r="AD508" s="136"/>
      <c r="AE508" s="136"/>
      <c r="AF508" s="133"/>
      <c r="AG508" s="133"/>
    </row>
    <row r="509" spans="1:33" x14ac:dyDescent="0.2">
      <c r="A509" s="132"/>
      <c r="B509" s="135"/>
      <c r="C509" s="133"/>
      <c r="D509" s="133"/>
      <c r="E509" s="133"/>
      <c r="F509" s="133"/>
      <c r="G509" s="133"/>
      <c r="H509" s="133"/>
      <c r="I509" s="133"/>
      <c r="J509" s="133"/>
      <c r="K509" s="134"/>
      <c r="L509" s="134"/>
      <c r="M509" s="132"/>
      <c r="N509" s="132"/>
      <c r="O509" s="132"/>
      <c r="P509" s="135"/>
      <c r="Q509" s="135"/>
      <c r="R509" s="135"/>
      <c r="S509" s="135"/>
      <c r="T509" s="136"/>
      <c r="U509" s="136"/>
      <c r="V509" s="136"/>
      <c r="W509" s="136"/>
      <c r="X509" s="136"/>
      <c r="Y509" s="136"/>
      <c r="Z509" s="136"/>
      <c r="AA509" s="136"/>
      <c r="AB509" s="136"/>
      <c r="AC509" s="136"/>
      <c r="AD509" s="136"/>
      <c r="AE509" s="136"/>
      <c r="AF509" s="133"/>
      <c r="AG509" s="133"/>
    </row>
    <row r="510" spans="1:33" x14ac:dyDescent="0.2">
      <c r="A510" s="132"/>
      <c r="B510" s="135"/>
      <c r="C510" s="133"/>
      <c r="D510" s="133"/>
      <c r="E510" s="133"/>
      <c r="F510" s="133"/>
      <c r="G510" s="133"/>
      <c r="H510" s="133"/>
      <c r="I510" s="133"/>
      <c r="J510" s="133"/>
      <c r="K510" s="134"/>
      <c r="L510" s="134"/>
      <c r="M510" s="132"/>
      <c r="N510" s="132"/>
      <c r="O510" s="132"/>
      <c r="P510" s="135"/>
      <c r="Q510" s="135"/>
      <c r="R510" s="135"/>
      <c r="S510" s="135"/>
      <c r="T510" s="136"/>
      <c r="U510" s="136"/>
      <c r="V510" s="136"/>
      <c r="W510" s="136"/>
      <c r="X510" s="136"/>
      <c r="Y510" s="136"/>
      <c r="Z510" s="136"/>
      <c r="AA510" s="136"/>
      <c r="AB510" s="136"/>
      <c r="AC510" s="136"/>
      <c r="AD510" s="136"/>
      <c r="AE510" s="136"/>
      <c r="AF510" s="133"/>
      <c r="AG510" s="133"/>
    </row>
    <row r="511" spans="1:33" x14ac:dyDescent="0.2">
      <c r="A511" s="132"/>
      <c r="B511" s="135"/>
      <c r="C511" s="133"/>
      <c r="D511" s="133"/>
      <c r="E511" s="133"/>
      <c r="F511" s="133"/>
      <c r="G511" s="133"/>
      <c r="H511" s="133"/>
      <c r="I511" s="133"/>
      <c r="J511" s="133"/>
      <c r="K511" s="134"/>
      <c r="L511" s="134"/>
      <c r="M511" s="132"/>
      <c r="N511" s="132"/>
      <c r="O511" s="132"/>
      <c r="P511" s="135"/>
      <c r="Q511" s="135"/>
      <c r="R511" s="135"/>
      <c r="S511" s="135"/>
      <c r="T511" s="136"/>
      <c r="U511" s="136"/>
      <c r="V511" s="136"/>
      <c r="W511" s="136"/>
      <c r="X511" s="136"/>
      <c r="Y511" s="136"/>
      <c r="Z511" s="136"/>
      <c r="AA511" s="136"/>
      <c r="AB511" s="136"/>
      <c r="AC511" s="136"/>
      <c r="AD511" s="136"/>
      <c r="AE511" s="136"/>
      <c r="AF511" s="133"/>
      <c r="AG511" s="133"/>
    </row>
    <row r="512" spans="1:33" x14ac:dyDescent="0.2">
      <c r="A512" s="132"/>
      <c r="B512" s="135"/>
      <c r="C512" s="133"/>
      <c r="D512" s="133"/>
      <c r="E512" s="133"/>
      <c r="F512" s="133"/>
      <c r="G512" s="133"/>
      <c r="H512" s="133"/>
      <c r="I512" s="133"/>
      <c r="J512" s="133"/>
      <c r="K512" s="134"/>
      <c r="L512" s="134"/>
      <c r="M512" s="132"/>
      <c r="N512" s="132"/>
      <c r="O512" s="132"/>
      <c r="P512" s="135"/>
      <c r="Q512" s="135"/>
      <c r="R512" s="135"/>
      <c r="S512" s="135"/>
      <c r="T512" s="136"/>
      <c r="U512" s="136"/>
      <c r="V512" s="136"/>
      <c r="W512" s="136"/>
      <c r="X512" s="136"/>
      <c r="Y512" s="136"/>
      <c r="Z512" s="136"/>
      <c r="AA512" s="136"/>
      <c r="AB512" s="136"/>
      <c r="AC512" s="136"/>
      <c r="AD512" s="136"/>
      <c r="AE512" s="136"/>
      <c r="AF512" s="133"/>
      <c r="AG512" s="133"/>
    </row>
    <row r="513" spans="1:33" x14ac:dyDescent="0.2">
      <c r="A513" s="132"/>
      <c r="B513" s="135"/>
      <c r="C513" s="133"/>
      <c r="D513" s="133"/>
      <c r="E513" s="133"/>
      <c r="F513" s="133"/>
      <c r="G513" s="133"/>
      <c r="H513" s="133"/>
      <c r="I513" s="133"/>
      <c r="J513" s="133"/>
      <c r="K513" s="134"/>
      <c r="L513" s="134"/>
      <c r="M513" s="132"/>
      <c r="N513" s="132"/>
      <c r="O513" s="132"/>
      <c r="P513" s="135"/>
      <c r="Q513" s="135"/>
      <c r="R513" s="135"/>
      <c r="S513" s="135"/>
      <c r="T513" s="136"/>
      <c r="U513" s="136"/>
      <c r="V513" s="136"/>
      <c r="W513" s="136"/>
      <c r="X513" s="136"/>
      <c r="Y513" s="136"/>
      <c r="Z513" s="136"/>
      <c r="AA513" s="136"/>
      <c r="AB513" s="136"/>
      <c r="AC513" s="136"/>
      <c r="AD513" s="136"/>
      <c r="AE513" s="136"/>
      <c r="AF513" s="133"/>
      <c r="AG513" s="133"/>
    </row>
    <row r="514" spans="1:33" x14ac:dyDescent="0.2">
      <c r="A514" s="132"/>
      <c r="B514" s="135"/>
      <c r="C514" s="133"/>
      <c r="D514" s="133"/>
      <c r="E514" s="133"/>
      <c r="F514" s="133"/>
      <c r="G514" s="133"/>
      <c r="H514" s="133"/>
      <c r="I514" s="133"/>
      <c r="J514" s="133"/>
      <c r="K514" s="134"/>
      <c r="L514" s="134"/>
      <c r="M514" s="132"/>
      <c r="N514" s="132"/>
      <c r="O514" s="132"/>
      <c r="P514" s="135"/>
      <c r="Q514" s="135"/>
      <c r="R514" s="135"/>
      <c r="S514" s="135"/>
      <c r="T514" s="136"/>
      <c r="U514" s="136"/>
      <c r="V514" s="136"/>
      <c r="W514" s="136"/>
      <c r="X514" s="136"/>
      <c r="Y514" s="136"/>
      <c r="Z514" s="136"/>
      <c r="AA514" s="136"/>
      <c r="AB514" s="136"/>
      <c r="AC514" s="136"/>
      <c r="AD514" s="136"/>
      <c r="AE514" s="136"/>
      <c r="AF514" s="133"/>
      <c r="AG514" s="133"/>
    </row>
    <row r="515" spans="1:33" x14ac:dyDescent="0.2">
      <c r="A515" s="132"/>
      <c r="B515" s="135"/>
      <c r="C515" s="133"/>
      <c r="D515" s="133"/>
      <c r="E515" s="133"/>
      <c r="F515" s="133"/>
      <c r="G515" s="133"/>
      <c r="H515" s="133"/>
      <c r="I515" s="133"/>
      <c r="J515" s="133"/>
      <c r="K515" s="134"/>
      <c r="L515" s="134"/>
      <c r="M515" s="132"/>
      <c r="N515" s="132"/>
      <c r="O515" s="132"/>
      <c r="P515" s="135"/>
      <c r="Q515" s="135"/>
      <c r="R515" s="135"/>
      <c r="S515" s="135"/>
      <c r="T515" s="136"/>
      <c r="U515" s="136"/>
      <c r="V515" s="136"/>
      <c r="W515" s="136"/>
      <c r="X515" s="136"/>
      <c r="Y515" s="136"/>
      <c r="Z515" s="136"/>
      <c r="AA515" s="136"/>
      <c r="AB515" s="136"/>
      <c r="AC515" s="136"/>
      <c r="AD515" s="136"/>
      <c r="AE515" s="136"/>
      <c r="AF515" s="133"/>
      <c r="AG515" s="133"/>
    </row>
    <row r="516" spans="1:33" x14ac:dyDescent="0.2">
      <c r="A516" s="132"/>
      <c r="B516" s="135"/>
      <c r="C516" s="133"/>
      <c r="D516" s="133"/>
      <c r="E516" s="133"/>
      <c r="F516" s="133"/>
      <c r="G516" s="133"/>
      <c r="H516" s="133"/>
      <c r="I516" s="133"/>
      <c r="J516" s="133"/>
      <c r="K516" s="134"/>
      <c r="L516" s="134"/>
      <c r="M516" s="132"/>
      <c r="N516" s="132"/>
      <c r="O516" s="132"/>
      <c r="P516" s="135"/>
      <c r="Q516" s="135"/>
      <c r="R516" s="135"/>
      <c r="S516" s="135"/>
      <c r="T516" s="136"/>
      <c r="U516" s="136"/>
      <c r="V516" s="136"/>
      <c r="W516" s="136"/>
      <c r="X516" s="136"/>
      <c r="Y516" s="136"/>
      <c r="Z516" s="136"/>
      <c r="AA516" s="136"/>
      <c r="AB516" s="136"/>
      <c r="AC516" s="136"/>
      <c r="AD516" s="136"/>
      <c r="AE516" s="136"/>
      <c r="AF516" s="133"/>
      <c r="AG516" s="133"/>
    </row>
    <row r="517" spans="1:33" x14ac:dyDescent="0.2">
      <c r="A517" s="132"/>
      <c r="B517" s="135"/>
      <c r="C517" s="133"/>
      <c r="D517" s="133"/>
      <c r="E517" s="133"/>
      <c r="F517" s="133"/>
      <c r="G517" s="133"/>
      <c r="H517" s="133"/>
      <c r="I517" s="133"/>
      <c r="J517" s="133"/>
      <c r="K517" s="134"/>
      <c r="L517" s="134"/>
      <c r="M517" s="132"/>
      <c r="N517" s="132"/>
      <c r="O517" s="132"/>
      <c r="P517" s="135"/>
      <c r="Q517" s="135"/>
      <c r="R517" s="135"/>
      <c r="S517" s="135"/>
      <c r="T517" s="136"/>
      <c r="U517" s="136"/>
      <c r="V517" s="136"/>
      <c r="W517" s="136"/>
      <c r="X517" s="136"/>
      <c r="Y517" s="136"/>
      <c r="Z517" s="136"/>
      <c r="AA517" s="136"/>
      <c r="AB517" s="136"/>
      <c r="AC517" s="136"/>
      <c r="AD517" s="136"/>
      <c r="AE517" s="136"/>
      <c r="AF517" s="133"/>
      <c r="AG517" s="133"/>
    </row>
    <row r="518" spans="1:33" x14ac:dyDescent="0.2">
      <c r="A518" s="132"/>
      <c r="B518" s="135"/>
      <c r="C518" s="133"/>
      <c r="D518" s="133"/>
      <c r="E518" s="133"/>
      <c r="F518" s="133"/>
      <c r="G518" s="133"/>
      <c r="H518" s="133"/>
      <c r="I518" s="133"/>
      <c r="J518" s="133"/>
      <c r="K518" s="134"/>
      <c r="L518" s="134"/>
      <c r="M518" s="132"/>
      <c r="N518" s="132"/>
      <c r="O518" s="132"/>
      <c r="P518" s="135"/>
      <c r="Q518" s="135"/>
      <c r="R518" s="135"/>
      <c r="S518" s="135"/>
      <c r="T518" s="136"/>
      <c r="U518" s="136"/>
      <c r="V518" s="136"/>
      <c r="W518" s="136"/>
      <c r="X518" s="136"/>
      <c r="Y518" s="136"/>
      <c r="Z518" s="136"/>
      <c r="AA518" s="136"/>
      <c r="AB518" s="136"/>
      <c r="AC518" s="136"/>
      <c r="AD518" s="136"/>
      <c r="AE518" s="136"/>
      <c r="AF518" s="133"/>
      <c r="AG518" s="133"/>
    </row>
    <row r="519" spans="1:33" x14ac:dyDescent="0.2">
      <c r="A519" s="132"/>
      <c r="B519" s="135"/>
      <c r="C519" s="133"/>
      <c r="D519" s="133"/>
      <c r="E519" s="133"/>
      <c r="F519" s="133"/>
      <c r="G519" s="133"/>
      <c r="H519" s="133"/>
      <c r="I519" s="133"/>
      <c r="J519" s="133"/>
      <c r="K519" s="134"/>
      <c r="L519" s="134"/>
      <c r="M519" s="132"/>
      <c r="N519" s="132"/>
      <c r="O519" s="132"/>
      <c r="P519" s="135"/>
      <c r="Q519" s="135"/>
      <c r="R519" s="135"/>
      <c r="S519" s="135"/>
      <c r="T519" s="136"/>
      <c r="U519" s="136"/>
      <c r="V519" s="136"/>
      <c r="W519" s="136"/>
      <c r="X519" s="136"/>
      <c r="Y519" s="136"/>
      <c r="Z519" s="136"/>
      <c r="AA519" s="136"/>
      <c r="AB519" s="136"/>
      <c r="AC519" s="136"/>
      <c r="AD519" s="136"/>
      <c r="AE519" s="136"/>
      <c r="AF519" s="133"/>
      <c r="AG519" s="133"/>
    </row>
    <row r="520" spans="1:33" x14ac:dyDescent="0.2">
      <c r="A520" s="132"/>
      <c r="B520" s="135"/>
      <c r="C520" s="133"/>
      <c r="D520" s="133"/>
      <c r="E520" s="133"/>
      <c r="F520" s="133"/>
      <c r="G520" s="133"/>
      <c r="H520" s="133"/>
      <c r="I520" s="133"/>
      <c r="J520" s="133"/>
      <c r="K520" s="134"/>
      <c r="L520" s="134"/>
      <c r="M520" s="132"/>
      <c r="N520" s="132"/>
      <c r="O520" s="132"/>
      <c r="P520" s="135"/>
      <c r="Q520" s="135"/>
      <c r="R520" s="135"/>
      <c r="S520" s="135"/>
      <c r="T520" s="136"/>
      <c r="U520" s="136"/>
      <c r="V520" s="136"/>
      <c r="W520" s="136"/>
      <c r="X520" s="136"/>
      <c r="Y520" s="136"/>
      <c r="Z520" s="136"/>
      <c r="AA520" s="136"/>
      <c r="AB520" s="136"/>
      <c r="AC520" s="136"/>
      <c r="AD520" s="136"/>
      <c r="AE520" s="136"/>
      <c r="AF520" s="133"/>
      <c r="AG520" s="133"/>
    </row>
    <row r="521" spans="1:33" x14ac:dyDescent="0.2">
      <c r="A521" s="132"/>
      <c r="B521" s="135"/>
      <c r="C521" s="133"/>
      <c r="D521" s="133"/>
      <c r="E521" s="133"/>
      <c r="F521" s="133"/>
      <c r="G521" s="133"/>
      <c r="H521" s="133"/>
      <c r="I521" s="133"/>
      <c r="J521" s="133"/>
      <c r="K521" s="134"/>
      <c r="L521" s="134"/>
      <c r="M521" s="132"/>
      <c r="N521" s="132"/>
      <c r="O521" s="132"/>
      <c r="P521" s="135"/>
      <c r="Q521" s="135"/>
      <c r="R521" s="135"/>
      <c r="S521" s="135"/>
      <c r="T521" s="136"/>
      <c r="U521" s="136"/>
      <c r="V521" s="136"/>
      <c r="W521" s="136"/>
      <c r="X521" s="136"/>
      <c r="Y521" s="136"/>
      <c r="Z521" s="136"/>
      <c r="AA521" s="136"/>
      <c r="AB521" s="136"/>
      <c r="AC521" s="136"/>
      <c r="AD521" s="136"/>
      <c r="AE521" s="136"/>
      <c r="AF521" s="133"/>
      <c r="AG521" s="133"/>
    </row>
    <row r="522" spans="1:33" x14ac:dyDescent="0.2">
      <c r="A522" s="132"/>
      <c r="B522" s="135"/>
      <c r="C522" s="133"/>
      <c r="D522" s="133"/>
      <c r="E522" s="133"/>
      <c r="F522" s="133"/>
      <c r="G522" s="133"/>
      <c r="H522" s="133"/>
      <c r="I522" s="133"/>
      <c r="J522" s="133"/>
      <c r="K522" s="134"/>
      <c r="L522" s="134"/>
      <c r="M522" s="132"/>
      <c r="N522" s="132"/>
      <c r="O522" s="132"/>
      <c r="P522" s="135"/>
      <c r="Q522" s="135"/>
      <c r="R522" s="135"/>
      <c r="S522" s="135"/>
      <c r="T522" s="136"/>
      <c r="U522" s="136"/>
      <c r="V522" s="136"/>
      <c r="W522" s="136"/>
      <c r="X522" s="136"/>
      <c r="Y522" s="136"/>
      <c r="Z522" s="136"/>
      <c r="AA522" s="136"/>
      <c r="AB522" s="136"/>
      <c r="AC522" s="136"/>
      <c r="AD522" s="136"/>
      <c r="AE522" s="136"/>
      <c r="AF522" s="133"/>
      <c r="AG522" s="133"/>
    </row>
    <row r="523" spans="1:33" x14ac:dyDescent="0.2">
      <c r="A523" s="132"/>
      <c r="B523" s="135"/>
      <c r="C523" s="133"/>
      <c r="D523" s="133"/>
      <c r="E523" s="133"/>
      <c r="F523" s="133"/>
      <c r="G523" s="133"/>
      <c r="H523" s="133"/>
      <c r="I523" s="133"/>
      <c r="J523" s="133"/>
      <c r="K523" s="134"/>
      <c r="L523" s="134"/>
      <c r="M523" s="132"/>
      <c r="N523" s="132"/>
      <c r="O523" s="132"/>
      <c r="P523" s="135"/>
      <c r="Q523" s="135"/>
      <c r="R523" s="135"/>
      <c r="S523" s="135"/>
      <c r="T523" s="136"/>
      <c r="U523" s="136"/>
      <c r="V523" s="136"/>
      <c r="W523" s="136"/>
      <c r="X523" s="136"/>
      <c r="Y523" s="136"/>
      <c r="Z523" s="136"/>
      <c r="AA523" s="136"/>
      <c r="AB523" s="136"/>
      <c r="AC523" s="136"/>
      <c r="AD523" s="136"/>
      <c r="AE523" s="136"/>
      <c r="AF523" s="133"/>
      <c r="AG523" s="133"/>
    </row>
    <row r="524" spans="1:33" x14ac:dyDescent="0.2">
      <c r="A524" s="132"/>
      <c r="B524" s="135"/>
      <c r="C524" s="133"/>
      <c r="D524" s="133"/>
      <c r="E524" s="133"/>
      <c r="F524" s="133"/>
      <c r="G524" s="133"/>
      <c r="H524" s="133"/>
      <c r="I524" s="133"/>
      <c r="J524" s="133"/>
      <c r="K524" s="134"/>
      <c r="L524" s="134"/>
      <c r="M524" s="132"/>
      <c r="N524" s="132"/>
      <c r="O524" s="132"/>
      <c r="P524" s="135"/>
      <c r="Q524" s="135"/>
      <c r="R524" s="135"/>
      <c r="S524" s="135"/>
      <c r="T524" s="136"/>
      <c r="U524" s="136"/>
      <c r="V524" s="136"/>
      <c r="W524" s="136"/>
      <c r="X524" s="136"/>
      <c r="Y524" s="136"/>
      <c r="Z524" s="136"/>
      <c r="AA524" s="136"/>
      <c r="AB524" s="136"/>
      <c r="AC524" s="136"/>
      <c r="AD524" s="136"/>
      <c r="AE524" s="136"/>
      <c r="AF524" s="133"/>
      <c r="AG524" s="133"/>
    </row>
    <row r="525" spans="1:33" x14ac:dyDescent="0.2">
      <c r="A525" s="132"/>
      <c r="B525" s="135"/>
      <c r="C525" s="133"/>
      <c r="D525" s="133"/>
      <c r="E525" s="133"/>
      <c r="F525" s="133"/>
      <c r="G525" s="133"/>
      <c r="H525" s="133"/>
      <c r="I525" s="133"/>
      <c r="J525" s="133"/>
      <c r="K525" s="134"/>
      <c r="L525" s="134"/>
      <c r="M525" s="132"/>
      <c r="N525" s="132"/>
      <c r="O525" s="132"/>
      <c r="P525" s="135"/>
      <c r="Q525" s="135"/>
      <c r="R525" s="135"/>
      <c r="S525" s="135"/>
      <c r="T525" s="136"/>
      <c r="U525" s="136"/>
      <c r="V525" s="136"/>
      <c r="W525" s="136"/>
      <c r="X525" s="136"/>
      <c r="Y525" s="136"/>
      <c r="Z525" s="136"/>
      <c r="AA525" s="136"/>
      <c r="AB525" s="136"/>
      <c r="AC525" s="136"/>
      <c r="AD525" s="136"/>
      <c r="AE525" s="136"/>
      <c r="AF525" s="133"/>
      <c r="AG525" s="133"/>
    </row>
    <row r="526" spans="1:33" x14ac:dyDescent="0.2">
      <c r="A526" s="132"/>
      <c r="B526" s="135"/>
      <c r="C526" s="133"/>
      <c r="D526" s="133"/>
      <c r="E526" s="133"/>
      <c r="F526" s="133"/>
      <c r="G526" s="133"/>
      <c r="H526" s="133"/>
      <c r="I526" s="133"/>
      <c r="J526" s="133"/>
      <c r="K526" s="134"/>
      <c r="L526" s="134"/>
      <c r="M526" s="132"/>
      <c r="N526" s="132"/>
      <c r="O526" s="132"/>
      <c r="P526" s="135"/>
      <c r="Q526" s="135"/>
      <c r="R526" s="135"/>
      <c r="S526" s="135"/>
      <c r="T526" s="136"/>
      <c r="U526" s="136"/>
      <c r="V526" s="136"/>
      <c r="W526" s="136"/>
      <c r="X526" s="136"/>
      <c r="Y526" s="136"/>
      <c r="Z526" s="136"/>
      <c r="AA526" s="136"/>
      <c r="AB526" s="136"/>
      <c r="AC526" s="136"/>
      <c r="AD526" s="136"/>
      <c r="AE526" s="136"/>
      <c r="AF526" s="133"/>
      <c r="AG526" s="133"/>
    </row>
    <row r="527" spans="1:33" x14ac:dyDescent="0.2">
      <c r="A527" s="132"/>
      <c r="B527" s="135"/>
      <c r="C527" s="133"/>
      <c r="D527" s="133"/>
      <c r="E527" s="133"/>
      <c r="F527" s="133"/>
      <c r="G527" s="133"/>
      <c r="H527" s="133"/>
      <c r="I527" s="133"/>
      <c r="J527" s="133"/>
      <c r="K527" s="134"/>
      <c r="L527" s="134"/>
      <c r="M527" s="132"/>
      <c r="N527" s="132"/>
      <c r="O527" s="132"/>
      <c r="P527" s="135"/>
      <c r="Q527" s="135"/>
      <c r="R527" s="135"/>
      <c r="S527" s="135"/>
      <c r="T527" s="136"/>
      <c r="U527" s="136"/>
      <c r="V527" s="136"/>
      <c r="W527" s="136"/>
      <c r="X527" s="136"/>
      <c r="Y527" s="136"/>
      <c r="Z527" s="136"/>
      <c r="AA527" s="136"/>
      <c r="AB527" s="136"/>
      <c r="AC527" s="136"/>
      <c r="AD527" s="136"/>
      <c r="AE527" s="136"/>
      <c r="AF527" s="133"/>
      <c r="AG527" s="133"/>
    </row>
    <row r="528" spans="1:33" x14ac:dyDescent="0.2">
      <c r="A528" s="132"/>
      <c r="B528" s="135"/>
      <c r="C528" s="133"/>
      <c r="D528" s="133"/>
      <c r="E528" s="133"/>
      <c r="F528" s="133"/>
      <c r="G528" s="133"/>
      <c r="H528" s="133"/>
      <c r="I528" s="133"/>
      <c r="J528" s="133"/>
      <c r="K528" s="134"/>
      <c r="L528" s="134"/>
      <c r="M528" s="132"/>
      <c r="N528" s="132"/>
      <c r="O528" s="132"/>
      <c r="P528" s="135"/>
      <c r="Q528" s="135"/>
      <c r="R528" s="135"/>
      <c r="S528" s="135"/>
      <c r="T528" s="136"/>
      <c r="U528" s="136"/>
      <c r="V528" s="136"/>
      <c r="W528" s="136"/>
      <c r="X528" s="136"/>
      <c r="Y528" s="136"/>
      <c r="Z528" s="136"/>
      <c r="AA528" s="136"/>
      <c r="AB528" s="136"/>
      <c r="AC528" s="136"/>
      <c r="AD528" s="136"/>
      <c r="AE528" s="136"/>
      <c r="AF528" s="133"/>
      <c r="AG528" s="133"/>
    </row>
    <row r="529" spans="1:33" x14ac:dyDescent="0.2">
      <c r="A529" s="132"/>
      <c r="B529" s="135"/>
      <c r="C529" s="133"/>
      <c r="D529" s="133"/>
      <c r="E529" s="133"/>
      <c r="F529" s="133"/>
      <c r="G529" s="133"/>
      <c r="H529" s="133"/>
      <c r="I529" s="133"/>
      <c r="J529" s="133"/>
      <c r="K529" s="134"/>
      <c r="L529" s="134"/>
      <c r="M529" s="132"/>
      <c r="N529" s="132"/>
      <c r="O529" s="132"/>
      <c r="P529" s="135"/>
      <c r="Q529" s="135"/>
      <c r="R529" s="135"/>
      <c r="S529" s="135"/>
      <c r="T529" s="136"/>
      <c r="U529" s="136"/>
      <c r="V529" s="136"/>
      <c r="W529" s="136"/>
      <c r="X529" s="136"/>
      <c r="Y529" s="136"/>
      <c r="Z529" s="136"/>
      <c r="AA529" s="136"/>
      <c r="AB529" s="136"/>
      <c r="AC529" s="136"/>
      <c r="AD529" s="136"/>
      <c r="AE529" s="136"/>
      <c r="AF529" s="133"/>
      <c r="AG529" s="133"/>
    </row>
    <row r="530" spans="1:33" x14ac:dyDescent="0.2">
      <c r="A530" s="132"/>
      <c r="B530" s="135"/>
      <c r="C530" s="133"/>
      <c r="D530" s="133"/>
      <c r="E530" s="133"/>
      <c r="F530" s="133"/>
      <c r="G530" s="133"/>
      <c r="H530" s="133"/>
      <c r="I530" s="133"/>
      <c r="J530" s="133"/>
      <c r="K530" s="134"/>
      <c r="L530" s="134"/>
      <c r="M530" s="132"/>
      <c r="N530" s="132"/>
      <c r="O530" s="132"/>
      <c r="P530" s="135"/>
      <c r="Q530" s="135"/>
      <c r="R530" s="135"/>
      <c r="S530" s="135"/>
      <c r="T530" s="136"/>
      <c r="U530" s="136"/>
      <c r="V530" s="136"/>
      <c r="W530" s="136"/>
      <c r="X530" s="136"/>
      <c r="Y530" s="136"/>
      <c r="Z530" s="136"/>
      <c r="AA530" s="136"/>
      <c r="AB530" s="136"/>
      <c r="AC530" s="136"/>
      <c r="AD530" s="136"/>
      <c r="AE530" s="136"/>
      <c r="AF530" s="133"/>
      <c r="AG530" s="133"/>
    </row>
    <row r="531" spans="1:33" x14ac:dyDescent="0.2">
      <c r="A531" s="132"/>
      <c r="B531" s="135"/>
      <c r="C531" s="133"/>
      <c r="D531" s="133"/>
      <c r="E531" s="133"/>
      <c r="F531" s="133"/>
      <c r="G531" s="133"/>
      <c r="H531" s="133"/>
      <c r="I531" s="133"/>
      <c r="J531" s="133"/>
      <c r="K531" s="134"/>
      <c r="L531" s="134"/>
      <c r="M531" s="132"/>
      <c r="N531" s="132"/>
      <c r="O531" s="132"/>
      <c r="P531" s="135"/>
      <c r="Q531" s="135"/>
      <c r="R531" s="135"/>
      <c r="S531" s="135"/>
      <c r="T531" s="136"/>
      <c r="U531" s="136"/>
      <c r="V531" s="136"/>
      <c r="W531" s="136"/>
      <c r="X531" s="136"/>
      <c r="Y531" s="136"/>
      <c r="Z531" s="136"/>
      <c r="AA531" s="136"/>
      <c r="AB531" s="136"/>
      <c r="AC531" s="136"/>
      <c r="AD531" s="136"/>
      <c r="AE531" s="136"/>
      <c r="AF531" s="133"/>
      <c r="AG531" s="133"/>
    </row>
    <row r="532" spans="1:33" x14ac:dyDescent="0.2">
      <c r="A532" s="132"/>
      <c r="B532" s="135"/>
      <c r="C532" s="133"/>
      <c r="D532" s="133"/>
      <c r="E532" s="133"/>
      <c r="F532" s="133"/>
      <c r="G532" s="133"/>
      <c r="H532" s="133"/>
      <c r="I532" s="133"/>
      <c r="J532" s="133"/>
      <c r="K532" s="134"/>
      <c r="L532" s="134"/>
      <c r="M532" s="132"/>
      <c r="N532" s="132"/>
      <c r="O532" s="132"/>
      <c r="P532" s="135"/>
      <c r="Q532" s="135"/>
      <c r="R532" s="135"/>
      <c r="S532" s="135"/>
      <c r="T532" s="136"/>
      <c r="U532" s="136"/>
      <c r="V532" s="136"/>
      <c r="W532" s="136"/>
      <c r="X532" s="136"/>
      <c r="Y532" s="136"/>
      <c r="Z532" s="136"/>
      <c r="AA532" s="136"/>
      <c r="AB532" s="136"/>
      <c r="AC532" s="136"/>
      <c r="AD532" s="136"/>
      <c r="AE532" s="136"/>
      <c r="AF532" s="133"/>
      <c r="AG532" s="133"/>
    </row>
    <row r="533" spans="1:33" x14ac:dyDescent="0.2">
      <c r="A533" s="132"/>
      <c r="B533" s="135"/>
      <c r="C533" s="133"/>
      <c r="D533" s="133"/>
      <c r="E533" s="133"/>
      <c r="F533" s="133"/>
      <c r="G533" s="133"/>
      <c r="H533" s="133"/>
      <c r="I533" s="133"/>
      <c r="J533" s="133"/>
      <c r="K533" s="134"/>
      <c r="L533" s="134"/>
      <c r="M533" s="132"/>
      <c r="N533" s="132"/>
      <c r="O533" s="132"/>
      <c r="P533" s="135"/>
      <c r="Q533" s="135"/>
      <c r="R533" s="135"/>
      <c r="S533" s="135"/>
      <c r="T533" s="136"/>
      <c r="U533" s="136"/>
      <c r="V533" s="136"/>
      <c r="W533" s="136"/>
      <c r="X533" s="136"/>
      <c r="Y533" s="136"/>
      <c r="Z533" s="136"/>
      <c r="AA533" s="136"/>
      <c r="AB533" s="136"/>
      <c r="AC533" s="136"/>
      <c r="AD533" s="136"/>
      <c r="AE533" s="136"/>
      <c r="AF533" s="133"/>
      <c r="AG533" s="133"/>
    </row>
    <row r="534" spans="1:33" x14ac:dyDescent="0.2">
      <c r="A534" s="132"/>
      <c r="B534" s="135"/>
      <c r="C534" s="133"/>
      <c r="D534" s="133"/>
      <c r="E534" s="133"/>
      <c r="F534" s="133"/>
      <c r="G534" s="133"/>
      <c r="H534" s="133"/>
      <c r="I534" s="133"/>
      <c r="J534" s="133"/>
      <c r="K534" s="134"/>
      <c r="L534" s="134"/>
      <c r="M534" s="132"/>
      <c r="N534" s="132"/>
      <c r="O534" s="132"/>
      <c r="P534" s="135"/>
      <c r="Q534" s="135"/>
      <c r="R534" s="135"/>
      <c r="S534" s="135"/>
      <c r="T534" s="136"/>
      <c r="U534" s="136"/>
      <c r="V534" s="136"/>
      <c r="W534" s="136"/>
      <c r="X534" s="136"/>
      <c r="Y534" s="136"/>
      <c r="Z534" s="136"/>
      <c r="AA534" s="136"/>
      <c r="AB534" s="136"/>
      <c r="AC534" s="136"/>
      <c r="AD534" s="136"/>
      <c r="AE534" s="136"/>
      <c r="AF534" s="133"/>
      <c r="AG534" s="133"/>
    </row>
    <row r="535" spans="1:33" x14ac:dyDescent="0.2">
      <c r="A535" s="132"/>
      <c r="B535" s="135"/>
      <c r="C535" s="133"/>
      <c r="D535" s="133"/>
      <c r="E535" s="133"/>
      <c r="F535" s="133"/>
      <c r="G535" s="133"/>
      <c r="H535" s="133"/>
      <c r="I535" s="133"/>
      <c r="J535" s="133"/>
      <c r="K535" s="134"/>
      <c r="L535" s="134"/>
      <c r="M535" s="132"/>
      <c r="N535" s="132"/>
      <c r="O535" s="132"/>
      <c r="P535" s="135"/>
      <c r="Q535" s="135"/>
      <c r="R535" s="135"/>
      <c r="S535" s="135"/>
      <c r="T535" s="136"/>
      <c r="U535" s="136"/>
      <c r="V535" s="136"/>
      <c r="W535" s="136"/>
      <c r="X535" s="136"/>
      <c r="Y535" s="136"/>
      <c r="Z535" s="136"/>
      <c r="AA535" s="136"/>
      <c r="AB535" s="136"/>
      <c r="AC535" s="136"/>
      <c r="AD535" s="136"/>
      <c r="AE535" s="136"/>
      <c r="AF535" s="133"/>
      <c r="AG535" s="133"/>
    </row>
    <row r="536" spans="1:33" x14ac:dyDescent="0.2">
      <c r="A536" s="132"/>
      <c r="B536" s="135"/>
      <c r="C536" s="133"/>
      <c r="D536" s="133"/>
      <c r="E536" s="133"/>
      <c r="F536" s="133"/>
      <c r="G536" s="133"/>
      <c r="H536" s="133"/>
      <c r="I536" s="133"/>
      <c r="J536" s="133"/>
      <c r="K536" s="134"/>
      <c r="L536" s="134"/>
      <c r="M536" s="132"/>
      <c r="N536" s="132"/>
      <c r="O536" s="132"/>
      <c r="P536" s="135"/>
      <c r="Q536" s="135"/>
      <c r="R536" s="135"/>
      <c r="S536" s="135"/>
      <c r="T536" s="136"/>
      <c r="U536" s="136"/>
      <c r="V536" s="136"/>
      <c r="W536" s="136"/>
      <c r="X536" s="136"/>
      <c r="Y536" s="136"/>
      <c r="Z536" s="136"/>
      <c r="AA536" s="136"/>
      <c r="AB536" s="136"/>
      <c r="AC536" s="136"/>
      <c r="AD536" s="136"/>
      <c r="AE536" s="136"/>
      <c r="AF536" s="133"/>
      <c r="AG536" s="133"/>
    </row>
    <row r="537" spans="1:33" x14ac:dyDescent="0.2">
      <c r="A537" s="132"/>
      <c r="B537" s="135"/>
      <c r="C537" s="133"/>
      <c r="D537" s="133"/>
      <c r="E537" s="133"/>
      <c r="F537" s="133"/>
      <c r="G537" s="133"/>
      <c r="H537" s="133"/>
      <c r="I537" s="133"/>
      <c r="J537" s="133"/>
      <c r="K537" s="134"/>
      <c r="L537" s="134"/>
      <c r="M537" s="132"/>
      <c r="N537" s="132"/>
      <c r="O537" s="132"/>
      <c r="P537" s="135"/>
      <c r="Q537" s="135"/>
      <c r="R537" s="135"/>
      <c r="S537" s="135"/>
      <c r="T537" s="136"/>
      <c r="U537" s="136"/>
      <c r="V537" s="136"/>
      <c r="W537" s="136"/>
      <c r="X537" s="136"/>
      <c r="Y537" s="136"/>
      <c r="Z537" s="136"/>
      <c r="AA537" s="136"/>
      <c r="AB537" s="136"/>
      <c r="AC537" s="136"/>
      <c r="AD537" s="136"/>
      <c r="AE537" s="136"/>
      <c r="AF537" s="133"/>
      <c r="AG537" s="133"/>
    </row>
    <row r="538" spans="1:33" x14ac:dyDescent="0.2">
      <c r="A538" s="132"/>
      <c r="B538" s="135"/>
      <c r="C538" s="133"/>
      <c r="D538" s="133"/>
      <c r="E538" s="133"/>
      <c r="F538" s="133"/>
      <c r="G538" s="133"/>
      <c r="H538" s="133"/>
      <c r="I538" s="133"/>
      <c r="J538" s="133"/>
      <c r="K538" s="134"/>
      <c r="L538" s="134"/>
      <c r="M538" s="132"/>
      <c r="N538" s="132"/>
      <c r="O538" s="132"/>
      <c r="P538" s="135"/>
      <c r="Q538" s="135"/>
      <c r="R538" s="135"/>
      <c r="S538" s="135"/>
      <c r="T538" s="136"/>
      <c r="U538" s="136"/>
      <c r="V538" s="136"/>
      <c r="W538" s="136"/>
      <c r="X538" s="136"/>
      <c r="Y538" s="136"/>
      <c r="Z538" s="136"/>
      <c r="AA538" s="136"/>
      <c r="AB538" s="136"/>
      <c r="AC538" s="136"/>
      <c r="AD538" s="136"/>
      <c r="AE538" s="136"/>
      <c r="AF538" s="133"/>
      <c r="AG538" s="133"/>
    </row>
    <row r="539" spans="1:33" x14ac:dyDescent="0.2">
      <c r="A539" s="132"/>
      <c r="B539" s="135"/>
      <c r="C539" s="133"/>
      <c r="D539" s="133"/>
      <c r="E539" s="133"/>
      <c r="F539" s="133"/>
      <c r="G539" s="133"/>
      <c r="H539" s="133"/>
      <c r="I539" s="133"/>
      <c r="J539" s="133"/>
      <c r="K539" s="134"/>
      <c r="L539" s="134"/>
      <c r="M539" s="132"/>
      <c r="N539" s="132"/>
      <c r="O539" s="132"/>
      <c r="P539" s="135"/>
      <c r="Q539" s="135"/>
      <c r="R539" s="135"/>
      <c r="S539" s="135"/>
      <c r="T539" s="136"/>
      <c r="U539" s="136"/>
      <c r="V539" s="136"/>
      <c r="W539" s="136"/>
      <c r="X539" s="136"/>
      <c r="Y539" s="136"/>
      <c r="Z539" s="136"/>
      <c r="AA539" s="136"/>
      <c r="AB539" s="136"/>
      <c r="AC539" s="136"/>
      <c r="AD539" s="136"/>
      <c r="AE539" s="136"/>
      <c r="AF539" s="133"/>
      <c r="AG539" s="133"/>
    </row>
    <row r="540" spans="1:33" x14ac:dyDescent="0.2">
      <c r="A540" s="132"/>
      <c r="B540" s="135"/>
      <c r="C540" s="133"/>
      <c r="D540" s="133"/>
      <c r="E540" s="133"/>
      <c r="F540" s="133"/>
      <c r="G540" s="133"/>
      <c r="H540" s="133"/>
      <c r="I540" s="133"/>
      <c r="J540" s="133"/>
      <c r="K540" s="134"/>
      <c r="L540" s="134"/>
      <c r="M540" s="132"/>
      <c r="N540" s="132"/>
      <c r="O540" s="132"/>
      <c r="P540" s="135"/>
      <c r="Q540" s="135"/>
      <c r="R540" s="135"/>
      <c r="S540" s="135"/>
      <c r="T540" s="136"/>
      <c r="U540" s="136"/>
      <c r="V540" s="136"/>
      <c r="W540" s="136"/>
      <c r="X540" s="136"/>
      <c r="Y540" s="136"/>
      <c r="Z540" s="136"/>
      <c r="AA540" s="136"/>
      <c r="AB540" s="136"/>
      <c r="AC540" s="136"/>
      <c r="AD540" s="136"/>
      <c r="AE540" s="136"/>
      <c r="AF540" s="133"/>
      <c r="AG540" s="133"/>
    </row>
    <row r="541" spans="1:33" x14ac:dyDescent="0.2">
      <c r="A541" s="132"/>
      <c r="B541" s="135"/>
      <c r="C541" s="133"/>
      <c r="D541" s="133"/>
      <c r="E541" s="133"/>
      <c r="F541" s="133"/>
      <c r="G541" s="133"/>
      <c r="H541" s="133"/>
      <c r="I541" s="133"/>
      <c r="J541" s="133"/>
      <c r="K541" s="134"/>
      <c r="L541" s="134"/>
      <c r="M541" s="132"/>
      <c r="N541" s="132"/>
      <c r="O541" s="132"/>
      <c r="P541" s="135"/>
      <c r="Q541" s="135"/>
      <c r="R541" s="135"/>
      <c r="S541" s="135"/>
      <c r="T541" s="136"/>
      <c r="U541" s="136"/>
      <c r="V541" s="136"/>
      <c r="W541" s="136"/>
      <c r="X541" s="136"/>
      <c r="Y541" s="136"/>
      <c r="Z541" s="136"/>
      <c r="AA541" s="136"/>
      <c r="AB541" s="136"/>
      <c r="AC541" s="136"/>
      <c r="AD541" s="136"/>
      <c r="AE541" s="136"/>
      <c r="AF541" s="133"/>
      <c r="AG541" s="133"/>
    </row>
    <row r="542" spans="1:33" x14ac:dyDescent="0.2">
      <c r="A542" s="132"/>
      <c r="B542" s="135"/>
      <c r="C542" s="133"/>
      <c r="D542" s="133"/>
      <c r="E542" s="133"/>
      <c r="F542" s="133"/>
      <c r="G542" s="133"/>
      <c r="H542" s="133"/>
      <c r="I542" s="133"/>
      <c r="J542" s="133"/>
      <c r="K542" s="134"/>
      <c r="L542" s="134"/>
      <c r="M542" s="132"/>
      <c r="N542" s="132"/>
      <c r="O542" s="132"/>
      <c r="P542" s="135"/>
      <c r="Q542" s="135"/>
      <c r="R542" s="135"/>
      <c r="S542" s="135"/>
      <c r="T542" s="136"/>
      <c r="U542" s="136"/>
      <c r="V542" s="136"/>
      <c r="W542" s="136"/>
      <c r="X542" s="136"/>
      <c r="Y542" s="136"/>
      <c r="Z542" s="136"/>
      <c r="AA542" s="136"/>
      <c r="AB542" s="136"/>
      <c r="AC542" s="136"/>
      <c r="AD542" s="136"/>
      <c r="AE542" s="136"/>
      <c r="AF542" s="133"/>
      <c r="AG542" s="133"/>
    </row>
    <row r="543" spans="1:33" x14ac:dyDescent="0.2">
      <c r="A543" s="132"/>
      <c r="B543" s="135"/>
      <c r="C543" s="133"/>
      <c r="D543" s="133"/>
      <c r="E543" s="133"/>
      <c r="F543" s="133"/>
      <c r="G543" s="133"/>
      <c r="H543" s="133"/>
      <c r="I543" s="133"/>
      <c r="J543" s="133"/>
      <c r="K543" s="134"/>
      <c r="L543" s="134"/>
      <c r="M543" s="132"/>
      <c r="N543" s="132"/>
      <c r="O543" s="132"/>
      <c r="P543" s="135"/>
      <c r="Q543" s="135"/>
      <c r="R543" s="135"/>
      <c r="S543" s="135"/>
      <c r="T543" s="136"/>
      <c r="U543" s="136"/>
      <c r="V543" s="136"/>
      <c r="W543" s="136"/>
      <c r="X543" s="136"/>
      <c r="Y543" s="136"/>
      <c r="Z543" s="136"/>
      <c r="AA543" s="136"/>
      <c r="AB543" s="136"/>
      <c r="AC543" s="136"/>
      <c r="AD543" s="136"/>
      <c r="AE543" s="136"/>
      <c r="AF543" s="133"/>
      <c r="AG543" s="133"/>
    </row>
    <row r="544" spans="1:33" x14ac:dyDescent="0.2">
      <c r="A544" s="132"/>
      <c r="B544" s="135"/>
      <c r="C544" s="133"/>
      <c r="D544" s="133"/>
      <c r="E544" s="133"/>
      <c r="F544" s="133"/>
      <c r="G544" s="133"/>
      <c r="H544" s="133"/>
      <c r="I544" s="133"/>
      <c r="J544" s="133"/>
      <c r="K544" s="134"/>
      <c r="L544" s="134"/>
      <c r="M544" s="132"/>
      <c r="N544" s="132"/>
      <c r="O544" s="132"/>
      <c r="P544" s="135"/>
      <c r="Q544" s="135"/>
      <c r="R544" s="135"/>
      <c r="S544" s="135"/>
      <c r="T544" s="136"/>
      <c r="U544" s="136"/>
      <c r="V544" s="136"/>
      <c r="W544" s="136"/>
      <c r="X544" s="136"/>
      <c r="Y544" s="136"/>
      <c r="Z544" s="136"/>
      <c r="AA544" s="136"/>
      <c r="AB544" s="136"/>
      <c r="AC544" s="136"/>
      <c r="AD544" s="136"/>
      <c r="AE544" s="136"/>
      <c r="AF544" s="133"/>
      <c r="AG544" s="133"/>
    </row>
    <row r="545" spans="1:33" x14ac:dyDescent="0.2">
      <c r="A545" s="132"/>
      <c r="B545" s="135"/>
      <c r="C545" s="133"/>
      <c r="D545" s="133"/>
      <c r="E545" s="133"/>
      <c r="F545" s="133"/>
      <c r="G545" s="133"/>
      <c r="H545" s="133"/>
      <c r="I545" s="133"/>
      <c r="J545" s="133"/>
      <c r="K545" s="134"/>
      <c r="L545" s="134"/>
      <c r="M545" s="132"/>
      <c r="N545" s="132"/>
      <c r="O545" s="132"/>
      <c r="P545" s="135"/>
      <c r="Q545" s="135"/>
      <c r="R545" s="135"/>
      <c r="S545" s="135"/>
      <c r="T545" s="136"/>
      <c r="U545" s="136"/>
      <c r="V545" s="136"/>
      <c r="W545" s="136"/>
      <c r="X545" s="136"/>
      <c r="Y545" s="136"/>
      <c r="Z545" s="136"/>
      <c r="AA545" s="136"/>
      <c r="AB545" s="136"/>
      <c r="AC545" s="136"/>
      <c r="AD545" s="136"/>
      <c r="AE545" s="136"/>
      <c r="AF545" s="133"/>
      <c r="AG545" s="133"/>
    </row>
    <row r="546" spans="1:33" x14ac:dyDescent="0.2">
      <c r="A546" s="132"/>
      <c r="B546" s="135"/>
      <c r="C546" s="133"/>
      <c r="D546" s="133"/>
      <c r="E546" s="133"/>
      <c r="F546" s="133"/>
      <c r="G546" s="133"/>
      <c r="H546" s="133"/>
      <c r="I546" s="133"/>
      <c r="J546" s="133"/>
      <c r="K546" s="134"/>
      <c r="L546" s="134"/>
      <c r="M546" s="132"/>
      <c r="N546" s="132"/>
      <c r="O546" s="132"/>
      <c r="P546" s="135"/>
      <c r="Q546" s="135"/>
      <c r="R546" s="135"/>
      <c r="S546" s="135"/>
      <c r="T546" s="136"/>
      <c r="U546" s="136"/>
      <c r="V546" s="136"/>
      <c r="W546" s="136"/>
      <c r="X546" s="136"/>
      <c r="Y546" s="136"/>
      <c r="Z546" s="136"/>
      <c r="AA546" s="136"/>
      <c r="AB546" s="136"/>
      <c r="AC546" s="136"/>
      <c r="AD546" s="136"/>
      <c r="AE546" s="136"/>
      <c r="AF546" s="133"/>
      <c r="AG546" s="133"/>
    </row>
    <row r="547" spans="1:33" x14ac:dyDescent="0.2">
      <c r="A547" s="132"/>
      <c r="B547" s="135"/>
      <c r="C547" s="133"/>
      <c r="D547" s="133"/>
      <c r="E547" s="133"/>
      <c r="F547" s="133"/>
      <c r="G547" s="133"/>
      <c r="H547" s="133"/>
      <c r="I547" s="133"/>
      <c r="J547" s="133"/>
      <c r="K547" s="134"/>
      <c r="L547" s="134"/>
      <c r="M547" s="132"/>
      <c r="N547" s="132"/>
      <c r="O547" s="132"/>
      <c r="P547" s="135"/>
      <c r="Q547" s="135"/>
      <c r="R547" s="135"/>
      <c r="S547" s="135"/>
      <c r="T547" s="136"/>
      <c r="U547" s="136"/>
      <c r="V547" s="136"/>
      <c r="W547" s="136"/>
      <c r="X547" s="136"/>
      <c r="Y547" s="136"/>
      <c r="Z547" s="136"/>
      <c r="AA547" s="136"/>
      <c r="AB547" s="136"/>
      <c r="AC547" s="136"/>
      <c r="AD547" s="136"/>
      <c r="AE547" s="136"/>
      <c r="AF547" s="133"/>
      <c r="AG547" s="133"/>
    </row>
    <row r="548" spans="1:33" x14ac:dyDescent="0.2">
      <c r="A548" s="132"/>
      <c r="B548" s="135"/>
      <c r="C548" s="133"/>
      <c r="D548" s="133"/>
      <c r="E548" s="133"/>
      <c r="F548" s="133"/>
      <c r="G548" s="133"/>
      <c r="H548" s="133"/>
      <c r="I548" s="133"/>
      <c r="J548" s="133"/>
      <c r="K548" s="134"/>
      <c r="L548" s="134"/>
      <c r="M548" s="132"/>
      <c r="N548" s="132"/>
      <c r="O548" s="132"/>
      <c r="P548" s="135"/>
      <c r="Q548" s="135"/>
      <c r="R548" s="135"/>
      <c r="S548" s="135"/>
      <c r="T548" s="136"/>
      <c r="U548" s="136"/>
      <c r="V548" s="136"/>
      <c r="W548" s="136"/>
      <c r="X548" s="136"/>
      <c r="Y548" s="136"/>
      <c r="Z548" s="136"/>
      <c r="AA548" s="136"/>
      <c r="AB548" s="136"/>
      <c r="AC548" s="136"/>
      <c r="AD548" s="136"/>
      <c r="AE548" s="136"/>
      <c r="AF548" s="133"/>
      <c r="AG548" s="133"/>
    </row>
    <row r="549" spans="1:33" x14ac:dyDescent="0.2">
      <c r="A549" s="132"/>
      <c r="B549" s="135"/>
      <c r="C549" s="133"/>
      <c r="D549" s="133"/>
      <c r="E549" s="133"/>
      <c r="F549" s="133"/>
      <c r="G549" s="133"/>
      <c r="H549" s="133"/>
      <c r="I549" s="133"/>
      <c r="J549" s="133"/>
      <c r="K549" s="134"/>
      <c r="L549" s="134"/>
      <c r="M549" s="132"/>
      <c r="N549" s="132"/>
      <c r="O549" s="132"/>
      <c r="P549" s="135"/>
      <c r="Q549" s="135"/>
      <c r="R549" s="135"/>
      <c r="S549" s="135"/>
      <c r="T549" s="136"/>
      <c r="U549" s="136"/>
      <c r="V549" s="136"/>
      <c r="W549" s="136"/>
      <c r="X549" s="136"/>
      <c r="Y549" s="136"/>
      <c r="Z549" s="136"/>
      <c r="AA549" s="136"/>
      <c r="AB549" s="136"/>
      <c r="AC549" s="136"/>
      <c r="AD549" s="136"/>
      <c r="AE549" s="136"/>
      <c r="AF549" s="133"/>
      <c r="AG549" s="133"/>
    </row>
    <row r="550" spans="1:33" x14ac:dyDescent="0.2">
      <c r="A550" s="132"/>
      <c r="B550" s="135"/>
      <c r="C550" s="133"/>
      <c r="D550" s="133"/>
      <c r="E550" s="133"/>
      <c r="F550" s="133"/>
      <c r="G550" s="133"/>
      <c r="H550" s="133"/>
      <c r="I550" s="133"/>
      <c r="J550" s="133"/>
      <c r="K550" s="134"/>
      <c r="L550" s="134"/>
      <c r="M550" s="132"/>
      <c r="N550" s="132"/>
      <c r="O550" s="132"/>
      <c r="P550" s="135"/>
      <c r="Q550" s="135"/>
      <c r="R550" s="135"/>
      <c r="S550" s="135"/>
      <c r="T550" s="136"/>
      <c r="U550" s="136"/>
      <c r="V550" s="136"/>
      <c r="W550" s="136"/>
      <c r="X550" s="136"/>
      <c r="Y550" s="136"/>
      <c r="Z550" s="136"/>
      <c r="AA550" s="136"/>
      <c r="AB550" s="136"/>
      <c r="AC550" s="136"/>
      <c r="AD550" s="136"/>
      <c r="AE550" s="136"/>
      <c r="AF550" s="133"/>
      <c r="AG550" s="133"/>
    </row>
    <row r="551" spans="1:33" x14ac:dyDescent="0.2">
      <c r="A551" s="132"/>
      <c r="B551" s="135"/>
      <c r="C551" s="133"/>
      <c r="D551" s="133"/>
      <c r="E551" s="133"/>
      <c r="F551" s="133"/>
      <c r="G551" s="133"/>
      <c r="H551" s="133"/>
      <c r="I551" s="133"/>
      <c r="J551" s="133"/>
      <c r="K551" s="134"/>
      <c r="L551" s="134"/>
      <c r="M551" s="132"/>
      <c r="N551" s="132"/>
      <c r="O551" s="132"/>
      <c r="P551" s="135"/>
      <c r="Q551" s="135"/>
      <c r="R551" s="135"/>
      <c r="S551" s="135"/>
      <c r="T551" s="136"/>
      <c r="U551" s="136"/>
      <c r="V551" s="136"/>
      <c r="W551" s="136"/>
      <c r="X551" s="136"/>
      <c r="Y551" s="136"/>
      <c r="Z551" s="136"/>
      <c r="AA551" s="136"/>
      <c r="AB551" s="136"/>
      <c r="AC551" s="136"/>
      <c r="AD551" s="136"/>
      <c r="AE551" s="136"/>
      <c r="AF551" s="133"/>
      <c r="AG551" s="133"/>
    </row>
    <row r="552" spans="1:33" x14ac:dyDescent="0.2">
      <c r="A552" s="132"/>
      <c r="B552" s="135"/>
      <c r="C552" s="133"/>
      <c r="D552" s="133"/>
      <c r="E552" s="133"/>
      <c r="F552" s="133"/>
      <c r="G552" s="133"/>
      <c r="H552" s="133"/>
      <c r="I552" s="133"/>
      <c r="J552" s="133"/>
      <c r="K552" s="134"/>
      <c r="L552" s="134"/>
      <c r="M552" s="132"/>
      <c r="N552" s="132"/>
      <c r="O552" s="132"/>
      <c r="P552" s="135"/>
      <c r="Q552" s="135"/>
      <c r="R552" s="135"/>
      <c r="S552" s="135"/>
      <c r="T552" s="136"/>
      <c r="U552" s="136"/>
      <c r="V552" s="136"/>
      <c r="W552" s="136"/>
      <c r="X552" s="136"/>
      <c r="Y552" s="136"/>
      <c r="Z552" s="136"/>
      <c r="AA552" s="136"/>
      <c r="AB552" s="136"/>
      <c r="AC552" s="136"/>
      <c r="AD552" s="136"/>
      <c r="AE552" s="136"/>
      <c r="AF552" s="133"/>
      <c r="AG552" s="133"/>
    </row>
    <row r="553" spans="1:33" x14ac:dyDescent="0.2">
      <c r="A553" s="132"/>
      <c r="B553" s="135"/>
      <c r="C553" s="133"/>
      <c r="D553" s="133"/>
      <c r="E553" s="133"/>
      <c r="F553" s="133"/>
      <c r="G553" s="133"/>
      <c r="H553" s="133"/>
      <c r="I553" s="133"/>
      <c r="J553" s="133"/>
      <c r="K553" s="134"/>
      <c r="L553" s="134"/>
      <c r="M553" s="132"/>
      <c r="N553" s="132"/>
      <c r="O553" s="132"/>
      <c r="P553" s="135"/>
      <c r="Q553" s="135"/>
      <c r="R553" s="135"/>
      <c r="S553" s="135"/>
      <c r="T553" s="136"/>
      <c r="U553" s="136"/>
      <c r="V553" s="136"/>
      <c r="W553" s="136"/>
      <c r="X553" s="136"/>
      <c r="Y553" s="136"/>
      <c r="Z553" s="136"/>
      <c r="AA553" s="136"/>
      <c r="AB553" s="136"/>
      <c r="AC553" s="136"/>
      <c r="AD553" s="136"/>
      <c r="AE553" s="136"/>
      <c r="AF553" s="133"/>
      <c r="AG553" s="133"/>
    </row>
    <row r="554" spans="1:33" x14ac:dyDescent="0.2">
      <c r="A554" s="132"/>
      <c r="B554" s="135"/>
      <c r="C554" s="133"/>
      <c r="D554" s="133"/>
      <c r="E554" s="133"/>
      <c r="F554" s="133"/>
      <c r="G554" s="133"/>
      <c r="H554" s="133"/>
      <c r="I554" s="133"/>
      <c r="J554" s="133"/>
      <c r="K554" s="134"/>
      <c r="L554" s="134"/>
      <c r="M554" s="132"/>
      <c r="N554" s="132"/>
      <c r="O554" s="132"/>
      <c r="P554" s="135"/>
      <c r="Q554" s="135"/>
      <c r="R554" s="135"/>
      <c r="S554" s="135"/>
      <c r="T554" s="136"/>
      <c r="U554" s="136"/>
      <c r="V554" s="136"/>
      <c r="W554" s="136"/>
      <c r="X554" s="136"/>
      <c r="Y554" s="136"/>
      <c r="Z554" s="136"/>
      <c r="AA554" s="136"/>
      <c r="AB554" s="136"/>
      <c r="AC554" s="136"/>
      <c r="AD554" s="136"/>
      <c r="AE554" s="136"/>
      <c r="AF554" s="133"/>
      <c r="AG554" s="133"/>
    </row>
    <row r="555" spans="1:33" x14ac:dyDescent="0.2">
      <c r="A555" s="132"/>
      <c r="B555" s="135"/>
      <c r="C555" s="133"/>
      <c r="D555" s="133"/>
      <c r="E555" s="133"/>
      <c r="F555" s="133"/>
      <c r="G555" s="133"/>
      <c r="H555" s="133"/>
      <c r="I555" s="133"/>
      <c r="J555" s="133"/>
      <c r="K555" s="134"/>
      <c r="L555" s="134"/>
      <c r="M555" s="132"/>
      <c r="N555" s="132"/>
      <c r="O555" s="132"/>
      <c r="P555" s="135"/>
      <c r="Q555" s="135"/>
      <c r="R555" s="135"/>
      <c r="S555" s="135"/>
      <c r="T555" s="136"/>
      <c r="U555" s="136"/>
      <c r="V555" s="136"/>
      <c r="W555" s="136"/>
      <c r="X555" s="136"/>
      <c r="Y555" s="136"/>
      <c r="Z555" s="136"/>
      <c r="AA555" s="136"/>
      <c r="AB555" s="136"/>
      <c r="AC555" s="136"/>
      <c r="AD555" s="136"/>
      <c r="AE555" s="136"/>
      <c r="AF555" s="133"/>
      <c r="AG555" s="133"/>
    </row>
    <row r="556" spans="1:33" x14ac:dyDescent="0.2">
      <c r="A556" s="132"/>
      <c r="B556" s="135"/>
      <c r="C556" s="133"/>
      <c r="D556" s="133"/>
      <c r="E556" s="133"/>
      <c r="F556" s="133"/>
      <c r="G556" s="133"/>
      <c r="H556" s="133"/>
      <c r="I556" s="133"/>
      <c r="J556" s="133"/>
      <c r="K556" s="134"/>
      <c r="L556" s="134"/>
      <c r="M556" s="132"/>
      <c r="N556" s="132"/>
      <c r="O556" s="132"/>
      <c r="P556" s="135"/>
      <c r="Q556" s="135"/>
      <c r="R556" s="135"/>
      <c r="S556" s="135"/>
      <c r="T556" s="136"/>
      <c r="U556" s="136"/>
      <c r="V556" s="136"/>
      <c r="W556" s="136"/>
      <c r="X556" s="136"/>
      <c r="Y556" s="136"/>
      <c r="Z556" s="136"/>
      <c r="AA556" s="136"/>
      <c r="AB556" s="136"/>
      <c r="AC556" s="136"/>
      <c r="AD556" s="136"/>
      <c r="AE556" s="136"/>
      <c r="AF556" s="133"/>
      <c r="AG556" s="133"/>
    </row>
    <row r="557" spans="1:33" x14ac:dyDescent="0.2">
      <c r="A557" s="132"/>
      <c r="B557" s="135"/>
      <c r="C557" s="133"/>
      <c r="D557" s="133"/>
      <c r="E557" s="133"/>
      <c r="F557" s="133"/>
      <c r="G557" s="133"/>
      <c r="H557" s="133"/>
      <c r="I557" s="133"/>
      <c r="J557" s="133"/>
      <c r="K557" s="134"/>
      <c r="L557" s="134"/>
      <c r="M557" s="132"/>
      <c r="N557" s="132"/>
      <c r="O557" s="132"/>
      <c r="P557" s="135"/>
      <c r="Q557" s="135"/>
      <c r="R557" s="135"/>
      <c r="S557" s="135"/>
      <c r="T557" s="136"/>
      <c r="U557" s="136"/>
      <c r="V557" s="136"/>
      <c r="W557" s="136"/>
      <c r="X557" s="136"/>
      <c r="Y557" s="136"/>
      <c r="Z557" s="136"/>
      <c r="AA557" s="136"/>
      <c r="AB557" s="136"/>
      <c r="AC557" s="136"/>
      <c r="AD557" s="136"/>
      <c r="AE557" s="136"/>
      <c r="AF557" s="133"/>
      <c r="AG557" s="133"/>
    </row>
    <row r="558" spans="1:33" x14ac:dyDescent="0.2">
      <c r="A558" s="132"/>
      <c r="B558" s="135"/>
      <c r="C558" s="133"/>
      <c r="D558" s="133"/>
      <c r="E558" s="133"/>
      <c r="F558" s="133"/>
      <c r="G558" s="133"/>
      <c r="H558" s="133"/>
      <c r="I558" s="133"/>
      <c r="J558" s="133"/>
      <c r="K558" s="134"/>
      <c r="L558" s="134"/>
      <c r="M558" s="132"/>
      <c r="N558" s="132"/>
      <c r="O558" s="132"/>
      <c r="P558" s="135"/>
      <c r="Q558" s="135"/>
      <c r="R558" s="135"/>
      <c r="S558" s="135"/>
      <c r="T558" s="136"/>
      <c r="U558" s="136"/>
      <c r="V558" s="136"/>
      <c r="W558" s="136"/>
      <c r="X558" s="136"/>
      <c r="Y558" s="136"/>
      <c r="Z558" s="136"/>
      <c r="AA558" s="136"/>
      <c r="AB558" s="136"/>
      <c r="AC558" s="136"/>
      <c r="AD558" s="136"/>
      <c r="AE558" s="136"/>
      <c r="AF558" s="133"/>
      <c r="AG558" s="133"/>
    </row>
    <row r="559" spans="1:33" x14ac:dyDescent="0.2">
      <c r="A559" s="132"/>
      <c r="B559" s="135"/>
      <c r="C559" s="133"/>
      <c r="D559" s="133"/>
      <c r="E559" s="133"/>
      <c r="F559" s="133"/>
      <c r="G559" s="133"/>
      <c r="H559" s="133"/>
      <c r="I559" s="133"/>
      <c r="J559" s="133"/>
      <c r="K559" s="134"/>
      <c r="L559" s="134"/>
      <c r="M559" s="132"/>
      <c r="N559" s="132"/>
      <c r="O559" s="132"/>
      <c r="P559" s="135"/>
      <c r="Q559" s="135"/>
      <c r="R559" s="135"/>
      <c r="S559" s="135"/>
      <c r="T559" s="136"/>
      <c r="U559" s="136"/>
      <c r="V559" s="136"/>
      <c r="W559" s="136"/>
      <c r="X559" s="136"/>
      <c r="Y559" s="136"/>
      <c r="Z559" s="136"/>
      <c r="AA559" s="136"/>
      <c r="AB559" s="136"/>
      <c r="AC559" s="136"/>
      <c r="AD559" s="136"/>
      <c r="AE559" s="136"/>
      <c r="AF559" s="133"/>
      <c r="AG559" s="133"/>
    </row>
    <row r="560" spans="1:33" x14ac:dyDescent="0.2">
      <c r="A560" s="132"/>
      <c r="B560" s="135"/>
      <c r="C560" s="133"/>
      <c r="D560" s="133"/>
      <c r="E560" s="133"/>
      <c r="F560" s="133"/>
      <c r="G560" s="133"/>
      <c r="H560" s="133"/>
      <c r="I560" s="133"/>
      <c r="J560" s="133"/>
      <c r="K560" s="134"/>
      <c r="L560" s="134"/>
      <c r="M560" s="132"/>
      <c r="N560" s="132"/>
      <c r="O560" s="132"/>
      <c r="P560" s="135"/>
      <c r="Q560" s="135"/>
      <c r="R560" s="135"/>
      <c r="S560" s="135"/>
      <c r="T560" s="136"/>
      <c r="U560" s="136"/>
      <c r="V560" s="136"/>
      <c r="W560" s="136"/>
      <c r="X560" s="136"/>
      <c r="Y560" s="136"/>
      <c r="Z560" s="136"/>
      <c r="AA560" s="136"/>
      <c r="AB560" s="136"/>
      <c r="AC560" s="136"/>
      <c r="AD560" s="136"/>
      <c r="AE560" s="136"/>
      <c r="AF560" s="133"/>
      <c r="AG560" s="133"/>
    </row>
    <row r="561" spans="1:33" x14ac:dyDescent="0.2">
      <c r="A561" s="132"/>
      <c r="B561" s="135"/>
      <c r="C561" s="133"/>
      <c r="D561" s="133"/>
      <c r="E561" s="133"/>
      <c r="F561" s="133"/>
      <c r="G561" s="133"/>
      <c r="H561" s="133"/>
      <c r="I561" s="133"/>
      <c r="J561" s="133"/>
      <c r="K561" s="134"/>
      <c r="L561" s="134"/>
      <c r="M561" s="132"/>
      <c r="N561" s="132"/>
      <c r="O561" s="132"/>
      <c r="P561" s="135"/>
      <c r="Q561" s="135"/>
      <c r="R561" s="135"/>
      <c r="S561" s="135"/>
      <c r="T561" s="136"/>
      <c r="U561" s="136"/>
      <c r="V561" s="136"/>
      <c r="W561" s="136"/>
      <c r="X561" s="136"/>
      <c r="Y561" s="136"/>
      <c r="Z561" s="136"/>
      <c r="AA561" s="136"/>
      <c r="AB561" s="136"/>
      <c r="AC561" s="136"/>
      <c r="AD561" s="136"/>
      <c r="AE561" s="136"/>
      <c r="AF561" s="133"/>
      <c r="AG561" s="133"/>
    </row>
    <row r="562" spans="1:33" x14ac:dyDescent="0.2">
      <c r="A562" s="132"/>
      <c r="B562" s="135"/>
      <c r="C562" s="133"/>
      <c r="D562" s="133"/>
      <c r="E562" s="133"/>
      <c r="F562" s="133"/>
      <c r="G562" s="133"/>
      <c r="H562" s="133"/>
      <c r="I562" s="133"/>
      <c r="J562" s="133"/>
      <c r="K562" s="134"/>
      <c r="L562" s="134"/>
      <c r="M562" s="132"/>
      <c r="N562" s="132"/>
      <c r="O562" s="132"/>
      <c r="P562" s="135"/>
      <c r="Q562" s="135"/>
      <c r="R562" s="135"/>
      <c r="S562" s="135"/>
      <c r="T562" s="136"/>
      <c r="U562" s="136"/>
      <c r="V562" s="136"/>
      <c r="W562" s="136"/>
      <c r="X562" s="136"/>
      <c r="Y562" s="136"/>
      <c r="Z562" s="136"/>
      <c r="AA562" s="136"/>
      <c r="AB562" s="136"/>
      <c r="AC562" s="136"/>
      <c r="AD562" s="136"/>
      <c r="AE562" s="136"/>
      <c r="AF562" s="133"/>
      <c r="AG562" s="133"/>
    </row>
    <row r="563" spans="1:33" x14ac:dyDescent="0.2">
      <c r="A563" s="132"/>
      <c r="B563" s="135"/>
      <c r="C563" s="133"/>
      <c r="D563" s="133"/>
      <c r="E563" s="133"/>
      <c r="F563" s="133"/>
      <c r="G563" s="133"/>
      <c r="H563" s="133"/>
      <c r="I563" s="133"/>
      <c r="J563" s="133"/>
      <c r="K563" s="134"/>
      <c r="L563" s="134"/>
      <c r="M563" s="132"/>
      <c r="N563" s="132"/>
      <c r="O563" s="132"/>
      <c r="P563" s="135"/>
      <c r="Q563" s="135"/>
      <c r="R563" s="135"/>
      <c r="S563" s="135"/>
      <c r="T563" s="136"/>
      <c r="U563" s="136"/>
      <c r="V563" s="136"/>
      <c r="W563" s="136"/>
      <c r="X563" s="136"/>
      <c r="Y563" s="136"/>
      <c r="Z563" s="136"/>
      <c r="AA563" s="136"/>
      <c r="AB563" s="136"/>
      <c r="AC563" s="136"/>
      <c r="AD563" s="136"/>
      <c r="AE563" s="136"/>
      <c r="AF563" s="133"/>
      <c r="AG563" s="133"/>
    </row>
    <row r="564" spans="1:33" x14ac:dyDescent="0.2">
      <c r="A564" s="132"/>
      <c r="B564" s="135"/>
      <c r="C564" s="133"/>
      <c r="D564" s="133"/>
      <c r="E564" s="133"/>
      <c r="F564" s="133"/>
      <c r="G564" s="133"/>
      <c r="H564" s="133"/>
      <c r="I564" s="133"/>
      <c r="J564" s="133"/>
      <c r="K564" s="134"/>
      <c r="L564" s="134"/>
      <c r="M564" s="132"/>
      <c r="N564" s="132"/>
      <c r="O564" s="132"/>
      <c r="P564" s="135"/>
      <c r="Q564" s="135"/>
      <c r="R564" s="135"/>
      <c r="S564" s="135"/>
      <c r="T564" s="136"/>
      <c r="U564" s="136"/>
      <c r="V564" s="136"/>
      <c r="W564" s="136"/>
      <c r="X564" s="136"/>
      <c r="Y564" s="136"/>
      <c r="Z564" s="136"/>
      <c r="AA564" s="136"/>
      <c r="AB564" s="136"/>
      <c r="AC564" s="136"/>
      <c r="AD564" s="136"/>
      <c r="AE564" s="136"/>
      <c r="AF564" s="133"/>
      <c r="AG564" s="133"/>
    </row>
    <row r="565" spans="1:33" x14ac:dyDescent="0.2">
      <c r="A565" s="132"/>
      <c r="B565" s="135"/>
      <c r="C565" s="133"/>
      <c r="D565" s="133"/>
      <c r="E565" s="133"/>
      <c r="F565" s="133"/>
      <c r="G565" s="133"/>
      <c r="H565" s="133"/>
      <c r="I565" s="133"/>
      <c r="J565" s="133"/>
      <c r="K565" s="134"/>
      <c r="L565" s="134"/>
      <c r="M565" s="132"/>
      <c r="N565" s="132"/>
      <c r="O565" s="132"/>
      <c r="P565" s="135"/>
      <c r="Q565" s="135"/>
      <c r="R565" s="135"/>
      <c r="S565" s="135"/>
      <c r="T565" s="136"/>
      <c r="U565" s="136"/>
      <c r="V565" s="136"/>
      <c r="W565" s="136"/>
      <c r="X565" s="136"/>
      <c r="Y565" s="136"/>
      <c r="Z565" s="136"/>
      <c r="AA565" s="136"/>
      <c r="AB565" s="136"/>
      <c r="AC565" s="136"/>
      <c r="AD565" s="136"/>
      <c r="AE565" s="136"/>
      <c r="AF565" s="133"/>
      <c r="AG565" s="133"/>
    </row>
    <row r="566" spans="1:33" x14ac:dyDescent="0.2">
      <c r="A566" s="132"/>
      <c r="B566" s="135"/>
      <c r="C566" s="133"/>
      <c r="D566" s="133"/>
      <c r="E566" s="133"/>
      <c r="F566" s="133"/>
      <c r="G566" s="133"/>
      <c r="H566" s="133"/>
      <c r="I566" s="133"/>
      <c r="J566" s="133"/>
      <c r="K566" s="134"/>
      <c r="L566" s="134"/>
      <c r="M566" s="132"/>
      <c r="N566" s="132"/>
      <c r="O566" s="132"/>
      <c r="P566" s="135"/>
      <c r="Q566" s="135"/>
      <c r="R566" s="135"/>
      <c r="S566" s="135"/>
      <c r="T566" s="136"/>
      <c r="U566" s="136"/>
      <c r="V566" s="136"/>
      <c r="W566" s="136"/>
      <c r="X566" s="136"/>
      <c r="Y566" s="136"/>
      <c r="Z566" s="136"/>
      <c r="AA566" s="136"/>
      <c r="AB566" s="136"/>
      <c r="AC566" s="136"/>
      <c r="AD566" s="136"/>
      <c r="AE566" s="136"/>
      <c r="AF566" s="133"/>
      <c r="AG566" s="133"/>
    </row>
    <row r="567" spans="1:33" x14ac:dyDescent="0.2">
      <c r="A567" s="132"/>
      <c r="B567" s="135"/>
      <c r="C567" s="133"/>
      <c r="D567" s="133"/>
      <c r="E567" s="133"/>
      <c r="F567" s="133"/>
      <c r="G567" s="133"/>
      <c r="H567" s="133"/>
      <c r="I567" s="133"/>
      <c r="J567" s="133"/>
      <c r="K567" s="134"/>
      <c r="L567" s="134"/>
      <c r="M567" s="132"/>
      <c r="N567" s="132"/>
      <c r="O567" s="132"/>
      <c r="P567" s="135"/>
      <c r="Q567" s="135"/>
      <c r="R567" s="135"/>
      <c r="S567" s="135"/>
      <c r="T567" s="136"/>
      <c r="U567" s="136"/>
      <c r="V567" s="136"/>
      <c r="W567" s="136"/>
      <c r="X567" s="136"/>
      <c r="Y567" s="136"/>
      <c r="Z567" s="136"/>
      <c r="AA567" s="136"/>
      <c r="AB567" s="136"/>
      <c r="AC567" s="136"/>
      <c r="AD567" s="136"/>
      <c r="AE567" s="136"/>
      <c r="AF567" s="133"/>
      <c r="AG567" s="133"/>
    </row>
    <row r="568" spans="1:33" x14ac:dyDescent="0.2">
      <c r="A568" s="132"/>
      <c r="B568" s="135"/>
      <c r="C568" s="133"/>
      <c r="D568" s="133"/>
      <c r="E568" s="133"/>
      <c r="F568" s="133"/>
      <c r="G568" s="133"/>
      <c r="H568" s="133"/>
      <c r="I568" s="133"/>
      <c r="J568" s="133"/>
      <c r="K568" s="134"/>
      <c r="L568" s="134"/>
      <c r="M568" s="132"/>
      <c r="N568" s="132"/>
      <c r="O568" s="132"/>
      <c r="P568" s="135"/>
      <c r="Q568" s="135"/>
      <c r="R568" s="135"/>
      <c r="S568" s="135"/>
      <c r="T568" s="136"/>
      <c r="U568" s="136"/>
      <c r="V568" s="136"/>
      <c r="W568" s="136"/>
      <c r="X568" s="136"/>
      <c r="Y568" s="136"/>
      <c r="Z568" s="136"/>
      <c r="AA568" s="136"/>
      <c r="AB568" s="136"/>
      <c r="AC568" s="136"/>
      <c r="AD568" s="136"/>
      <c r="AE568" s="136"/>
      <c r="AF568" s="133"/>
      <c r="AG568" s="133"/>
    </row>
    <row r="569" spans="1:33" x14ac:dyDescent="0.2">
      <c r="A569" s="132"/>
      <c r="B569" s="135"/>
      <c r="C569" s="133"/>
      <c r="D569" s="133"/>
      <c r="E569" s="133"/>
      <c r="F569" s="133"/>
      <c r="G569" s="133"/>
      <c r="H569" s="133"/>
      <c r="I569" s="133"/>
      <c r="J569" s="133"/>
      <c r="K569" s="134"/>
      <c r="L569" s="134"/>
      <c r="M569" s="132"/>
      <c r="N569" s="132"/>
      <c r="O569" s="132"/>
      <c r="P569" s="135"/>
      <c r="Q569" s="135"/>
      <c r="R569" s="135"/>
      <c r="S569" s="135"/>
      <c r="T569" s="136"/>
      <c r="U569" s="136"/>
      <c r="V569" s="136"/>
      <c r="W569" s="136"/>
      <c r="X569" s="136"/>
      <c r="Y569" s="136"/>
      <c r="Z569" s="136"/>
      <c r="AA569" s="136"/>
      <c r="AB569" s="136"/>
      <c r="AC569" s="136"/>
      <c r="AD569" s="136"/>
      <c r="AE569" s="136"/>
      <c r="AF569" s="133"/>
      <c r="AG569" s="133"/>
    </row>
    <row r="570" spans="1:33" x14ac:dyDescent="0.2">
      <c r="A570" s="132"/>
      <c r="B570" s="135"/>
      <c r="C570" s="133"/>
      <c r="D570" s="133"/>
      <c r="E570" s="133"/>
      <c r="F570" s="133"/>
      <c r="G570" s="133"/>
      <c r="H570" s="133"/>
      <c r="I570" s="133"/>
      <c r="J570" s="133"/>
      <c r="K570" s="134"/>
      <c r="L570" s="134"/>
      <c r="M570" s="132"/>
      <c r="N570" s="132"/>
      <c r="O570" s="132"/>
      <c r="P570" s="135"/>
      <c r="Q570" s="135"/>
      <c r="R570" s="135"/>
      <c r="S570" s="135"/>
      <c r="T570" s="136"/>
      <c r="U570" s="136"/>
      <c r="V570" s="136"/>
      <c r="W570" s="136"/>
      <c r="X570" s="136"/>
      <c r="Y570" s="136"/>
      <c r="Z570" s="136"/>
      <c r="AA570" s="136"/>
      <c r="AB570" s="136"/>
      <c r="AC570" s="136"/>
      <c r="AD570" s="136"/>
      <c r="AE570" s="136"/>
      <c r="AF570" s="133"/>
      <c r="AG570" s="133"/>
    </row>
    <row r="571" spans="1:33" x14ac:dyDescent="0.2">
      <c r="A571" s="132"/>
      <c r="B571" s="135"/>
      <c r="C571" s="133"/>
      <c r="D571" s="133"/>
      <c r="E571" s="133"/>
      <c r="F571" s="133"/>
      <c r="G571" s="133"/>
      <c r="H571" s="133"/>
      <c r="I571" s="133"/>
      <c r="J571" s="133"/>
      <c r="K571" s="134"/>
      <c r="L571" s="134"/>
      <c r="M571" s="132"/>
      <c r="N571" s="132"/>
      <c r="O571" s="132"/>
      <c r="P571" s="135"/>
      <c r="Q571" s="135"/>
      <c r="R571" s="135"/>
      <c r="S571" s="135"/>
      <c r="T571" s="136"/>
      <c r="U571" s="136"/>
      <c r="V571" s="136"/>
      <c r="W571" s="136"/>
      <c r="X571" s="136"/>
      <c r="Y571" s="136"/>
      <c r="Z571" s="136"/>
      <c r="AA571" s="136"/>
      <c r="AB571" s="136"/>
      <c r="AC571" s="136"/>
      <c r="AD571" s="136"/>
      <c r="AE571" s="136"/>
      <c r="AF571" s="133"/>
      <c r="AG571" s="133"/>
    </row>
    <row r="572" spans="1:33" x14ac:dyDescent="0.2">
      <c r="A572" s="132"/>
      <c r="B572" s="135"/>
      <c r="C572" s="133"/>
      <c r="D572" s="133"/>
      <c r="E572" s="133"/>
      <c r="F572" s="133"/>
      <c r="G572" s="133"/>
      <c r="H572" s="133"/>
      <c r="I572" s="133"/>
      <c r="J572" s="133"/>
      <c r="K572" s="134"/>
      <c r="L572" s="134"/>
      <c r="M572" s="132"/>
      <c r="N572" s="132"/>
      <c r="O572" s="132"/>
      <c r="P572" s="135"/>
      <c r="Q572" s="135"/>
      <c r="R572" s="135"/>
      <c r="S572" s="135"/>
      <c r="T572" s="136"/>
      <c r="U572" s="136"/>
      <c r="V572" s="136"/>
      <c r="W572" s="136"/>
      <c r="X572" s="136"/>
      <c r="Y572" s="136"/>
      <c r="Z572" s="136"/>
      <c r="AA572" s="136"/>
      <c r="AB572" s="136"/>
      <c r="AC572" s="136"/>
      <c r="AD572" s="136"/>
      <c r="AE572" s="136"/>
      <c r="AF572" s="133"/>
      <c r="AG572" s="133"/>
    </row>
    <row r="573" spans="1:33" x14ac:dyDescent="0.2">
      <c r="A573" s="132"/>
      <c r="B573" s="135"/>
      <c r="C573" s="133"/>
      <c r="D573" s="133"/>
      <c r="E573" s="133"/>
      <c r="F573" s="133"/>
      <c r="G573" s="133"/>
      <c r="H573" s="133"/>
      <c r="I573" s="133"/>
      <c r="J573" s="133"/>
      <c r="K573" s="134"/>
      <c r="L573" s="134"/>
      <c r="M573" s="132"/>
      <c r="N573" s="132"/>
      <c r="O573" s="132"/>
      <c r="P573" s="135"/>
      <c r="Q573" s="135"/>
      <c r="R573" s="135"/>
      <c r="S573" s="135"/>
      <c r="T573" s="136"/>
      <c r="U573" s="136"/>
      <c r="V573" s="136"/>
      <c r="W573" s="136"/>
      <c r="X573" s="136"/>
      <c r="Y573" s="136"/>
      <c r="Z573" s="136"/>
      <c r="AA573" s="136"/>
      <c r="AB573" s="136"/>
      <c r="AC573" s="136"/>
      <c r="AD573" s="136"/>
      <c r="AE573" s="136"/>
      <c r="AF573" s="133"/>
      <c r="AG573" s="133"/>
    </row>
    <row r="574" spans="1:33" x14ac:dyDescent="0.2">
      <c r="A574" s="132"/>
      <c r="B574" s="135"/>
      <c r="C574" s="133"/>
      <c r="D574" s="133"/>
      <c r="E574" s="133"/>
      <c r="F574" s="133"/>
      <c r="G574" s="133"/>
      <c r="H574" s="133"/>
      <c r="I574" s="133"/>
      <c r="J574" s="133"/>
      <c r="K574" s="134"/>
      <c r="L574" s="134"/>
      <c r="M574" s="132"/>
      <c r="N574" s="132"/>
      <c r="O574" s="132"/>
      <c r="P574" s="135"/>
      <c r="Q574" s="135"/>
      <c r="R574" s="135"/>
      <c r="S574" s="135"/>
      <c r="T574" s="136"/>
      <c r="U574" s="136"/>
      <c r="V574" s="136"/>
      <c r="W574" s="136"/>
      <c r="X574" s="136"/>
      <c r="Y574" s="136"/>
      <c r="Z574" s="136"/>
      <c r="AA574" s="136"/>
      <c r="AB574" s="136"/>
      <c r="AC574" s="136"/>
      <c r="AD574" s="136"/>
      <c r="AE574" s="136"/>
      <c r="AF574" s="133"/>
      <c r="AG574" s="133"/>
    </row>
    <row r="575" spans="1:33" x14ac:dyDescent="0.2">
      <c r="A575" s="132"/>
      <c r="B575" s="135"/>
      <c r="C575" s="133"/>
      <c r="D575" s="133"/>
      <c r="E575" s="133"/>
      <c r="F575" s="133"/>
      <c r="G575" s="133"/>
      <c r="H575" s="133"/>
      <c r="I575" s="133"/>
      <c r="J575" s="133"/>
      <c r="K575" s="134"/>
      <c r="L575" s="134"/>
      <c r="M575" s="132"/>
      <c r="N575" s="132"/>
      <c r="O575" s="132"/>
      <c r="P575" s="135"/>
      <c r="Q575" s="135"/>
      <c r="R575" s="135"/>
      <c r="S575" s="135"/>
      <c r="T575" s="136"/>
      <c r="U575" s="136"/>
      <c r="V575" s="136"/>
      <c r="W575" s="136"/>
      <c r="X575" s="136"/>
      <c r="Y575" s="136"/>
      <c r="Z575" s="136"/>
      <c r="AA575" s="136"/>
      <c r="AB575" s="136"/>
      <c r="AC575" s="136"/>
      <c r="AD575" s="136"/>
      <c r="AE575" s="136"/>
      <c r="AF575" s="133"/>
      <c r="AG575" s="133"/>
    </row>
    <row r="576" spans="1:33" x14ac:dyDescent="0.2">
      <c r="A576" s="132"/>
      <c r="B576" s="135"/>
      <c r="C576" s="133"/>
      <c r="D576" s="133"/>
      <c r="E576" s="133"/>
      <c r="F576" s="133"/>
      <c r="G576" s="133"/>
      <c r="H576" s="133"/>
      <c r="I576" s="133"/>
      <c r="J576" s="133"/>
      <c r="K576" s="134"/>
      <c r="L576" s="134"/>
      <c r="M576" s="132"/>
      <c r="N576" s="132"/>
      <c r="O576" s="132"/>
      <c r="P576" s="135"/>
      <c r="Q576" s="135"/>
      <c r="R576" s="135"/>
      <c r="S576" s="135"/>
      <c r="T576" s="136"/>
      <c r="U576" s="136"/>
      <c r="V576" s="136"/>
      <c r="W576" s="136"/>
      <c r="X576" s="136"/>
      <c r="Y576" s="136"/>
      <c r="Z576" s="136"/>
      <c r="AA576" s="136"/>
      <c r="AB576" s="136"/>
      <c r="AC576" s="136"/>
      <c r="AD576" s="136"/>
      <c r="AE576" s="136"/>
      <c r="AF576" s="133"/>
      <c r="AG576" s="133"/>
    </row>
    <row r="577" spans="1:33" x14ac:dyDescent="0.2">
      <c r="A577" s="132"/>
      <c r="B577" s="135"/>
      <c r="C577" s="133"/>
      <c r="D577" s="133"/>
      <c r="E577" s="133"/>
      <c r="F577" s="133"/>
      <c r="G577" s="133"/>
      <c r="H577" s="133"/>
      <c r="I577" s="133"/>
      <c r="J577" s="133"/>
      <c r="K577" s="134"/>
      <c r="L577" s="134"/>
      <c r="M577" s="132"/>
      <c r="N577" s="132"/>
      <c r="O577" s="132"/>
      <c r="P577" s="135"/>
      <c r="Q577" s="135"/>
      <c r="R577" s="135"/>
      <c r="S577" s="135"/>
      <c r="T577" s="136"/>
      <c r="U577" s="136"/>
      <c r="V577" s="136"/>
      <c r="W577" s="136"/>
      <c r="X577" s="136"/>
      <c r="Y577" s="136"/>
      <c r="Z577" s="136"/>
      <c r="AA577" s="136"/>
      <c r="AB577" s="136"/>
      <c r="AC577" s="136"/>
      <c r="AD577" s="136"/>
      <c r="AE577" s="136"/>
      <c r="AF577" s="133"/>
      <c r="AG577" s="133"/>
    </row>
    <row r="578" spans="1:33" x14ac:dyDescent="0.2">
      <c r="A578" s="132"/>
      <c r="B578" s="135"/>
      <c r="C578" s="133"/>
      <c r="D578" s="133"/>
      <c r="E578" s="133"/>
      <c r="F578" s="133"/>
      <c r="G578" s="133"/>
      <c r="H578" s="133"/>
      <c r="I578" s="133"/>
      <c r="J578" s="133"/>
      <c r="K578" s="134"/>
      <c r="L578" s="134"/>
      <c r="M578" s="132"/>
      <c r="N578" s="132"/>
      <c r="O578" s="132"/>
      <c r="P578" s="135"/>
      <c r="Q578" s="135"/>
      <c r="R578" s="135"/>
      <c r="S578" s="135"/>
      <c r="T578" s="136"/>
      <c r="U578" s="136"/>
      <c r="V578" s="136"/>
      <c r="W578" s="136"/>
      <c r="X578" s="136"/>
      <c r="Y578" s="136"/>
      <c r="Z578" s="136"/>
      <c r="AA578" s="136"/>
      <c r="AB578" s="136"/>
      <c r="AC578" s="136"/>
      <c r="AD578" s="136"/>
      <c r="AE578" s="136"/>
      <c r="AF578" s="133"/>
      <c r="AG578" s="133"/>
    </row>
    <row r="579" spans="1:33" x14ac:dyDescent="0.2">
      <c r="A579" s="132"/>
      <c r="B579" s="135"/>
      <c r="C579" s="133"/>
      <c r="D579" s="133"/>
      <c r="E579" s="133"/>
      <c r="F579" s="133"/>
      <c r="G579" s="133"/>
      <c r="H579" s="133"/>
      <c r="I579" s="133"/>
      <c r="J579" s="133"/>
      <c r="K579" s="134"/>
      <c r="L579" s="134"/>
      <c r="M579" s="132"/>
      <c r="N579" s="132"/>
      <c r="O579" s="132"/>
      <c r="P579" s="135"/>
      <c r="Q579" s="135"/>
      <c r="R579" s="135"/>
      <c r="S579" s="135"/>
      <c r="T579" s="136"/>
      <c r="U579" s="136"/>
      <c r="V579" s="136"/>
      <c r="W579" s="136"/>
      <c r="X579" s="136"/>
      <c r="Y579" s="136"/>
      <c r="Z579" s="136"/>
      <c r="AA579" s="136"/>
      <c r="AB579" s="136"/>
      <c r="AC579" s="136"/>
      <c r="AD579" s="136"/>
      <c r="AE579" s="136"/>
      <c r="AF579" s="133"/>
      <c r="AG579" s="133"/>
    </row>
    <row r="580" spans="1:33" x14ac:dyDescent="0.2">
      <c r="A580" s="132"/>
      <c r="B580" s="135"/>
      <c r="C580" s="133"/>
      <c r="D580" s="133"/>
      <c r="E580" s="133"/>
      <c r="F580" s="133"/>
      <c r="G580" s="133"/>
      <c r="H580" s="133"/>
      <c r="I580" s="133"/>
      <c r="J580" s="133"/>
      <c r="K580" s="134"/>
      <c r="L580" s="134"/>
      <c r="M580" s="132"/>
      <c r="N580" s="132"/>
      <c r="O580" s="132"/>
      <c r="P580" s="135"/>
      <c r="Q580" s="135"/>
      <c r="R580" s="135"/>
      <c r="S580" s="135"/>
      <c r="T580" s="136"/>
      <c r="U580" s="136"/>
      <c r="V580" s="136"/>
      <c r="W580" s="136"/>
      <c r="X580" s="136"/>
      <c r="Y580" s="136"/>
      <c r="Z580" s="136"/>
      <c r="AA580" s="136"/>
      <c r="AB580" s="136"/>
      <c r="AC580" s="136"/>
      <c r="AD580" s="136"/>
      <c r="AE580" s="136"/>
      <c r="AF580" s="133"/>
      <c r="AG580" s="133"/>
    </row>
    <row r="581" spans="1:33" x14ac:dyDescent="0.2">
      <c r="A581" s="132"/>
      <c r="B581" s="135"/>
      <c r="C581" s="133"/>
      <c r="D581" s="133"/>
      <c r="E581" s="133"/>
      <c r="F581" s="133"/>
      <c r="G581" s="133"/>
      <c r="H581" s="133"/>
      <c r="I581" s="133"/>
      <c r="J581" s="133"/>
      <c r="K581" s="134"/>
      <c r="L581" s="134"/>
      <c r="M581" s="132"/>
      <c r="N581" s="132"/>
      <c r="O581" s="132"/>
      <c r="P581" s="135"/>
      <c r="Q581" s="135"/>
      <c r="R581" s="135"/>
      <c r="S581" s="135"/>
      <c r="T581" s="136"/>
      <c r="U581" s="136"/>
      <c r="V581" s="136"/>
      <c r="W581" s="136"/>
      <c r="X581" s="136"/>
      <c r="Y581" s="136"/>
      <c r="Z581" s="136"/>
      <c r="AA581" s="136"/>
      <c r="AB581" s="136"/>
      <c r="AC581" s="136"/>
      <c r="AD581" s="136"/>
      <c r="AE581" s="136"/>
      <c r="AF581" s="133"/>
      <c r="AG581" s="133"/>
    </row>
    <row r="582" spans="1:33" x14ac:dyDescent="0.2">
      <c r="A582" s="132"/>
      <c r="B582" s="135"/>
      <c r="C582" s="133"/>
      <c r="D582" s="133"/>
      <c r="E582" s="133"/>
      <c r="F582" s="133"/>
      <c r="G582" s="133"/>
      <c r="H582" s="133"/>
      <c r="I582" s="133"/>
      <c r="J582" s="133"/>
      <c r="K582" s="134"/>
      <c r="L582" s="134"/>
      <c r="M582" s="132"/>
      <c r="N582" s="132"/>
      <c r="O582" s="132"/>
      <c r="P582" s="135"/>
      <c r="Q582" s="135"/>
      <c r="R582" s="135"/>
      <c r="S582" s="135"/>
      <c r="T582" s="136"/>
      <c r="U582" s="136"/>
      <c r="V582" s="136"/>
      <c r="W582" s="136"/>
      <c r="X582" s="136"/>
      <c r="Y582" s="136"/>
      <c r="Z582" s="136"/>
      <c r="AA582" s="136"/>
      <c r="AB582" s="136"/>
      <c r="AC582" s="136"/>
      <c r="AD582" s="136"/>
      <c r="AE582" s="136"/>
      <c r="AF582" s="133"/>
      <c r="AG582" s="133"/>
    </row>
    <row r="583" spans="1:33" x14ac:dyDescent="0.2">
      <c r="A583" s="132"/>
      <c r="B583" s="135"/>
      <c r="C583" s="133"/>
      <c r="D583" s="133"/>
      <c r="E583" s="133"/>
      <c r="F583" s="133"/>
      <c r="G583" s="133"/>
      <c r="H583" s="133"/>
      <c r="I583" s="133"/>
      <c r="J583" s="133"/>
      <c r="K583" s="134"/>
      <c r="L583" s="134"/>
      <c r="M583" s="132"/>
      <c r="N583" s="132"/>
      <c r="O583" s="132"/>
      <c r="P583" s="135"/>
      <c r="Q583" s="135"/>
      <c r="R583" s="135"/>
      <c r="S583" s="135"/>
      <c r="T583" s="136"/>
      <c r="U583" s="136"/>
      <c r="V583" s="136"/>
      <c r="W583" s="136"/>
      <c r="X583" s="136"/>
      <c r="Y583" s="136"/>
      <c r="Z583" s="136"/>
      <c r="AA583" s="136"/>
      <c r="AB583" s="136"/>
      <c r="AC583" s="136"/>
      <c r="AD583" s="136"/>
      <c r="AE583" s="136"/>
      <c r="AF583" s="133"/>
      <c r="AG583" s="133"/>
    </row>
    <row r="584" spans="1:33" x14ac:dyDescent="0.2">
      <c r="A584" s="132"/>
      <c r="B584" s="135"/>
      <c r="C584" s="133"/>
      <c r="D584" s="133"/>
      <c r="E584" s="133"/>
      <c r="F584" s="133"/>
      <c r="G584" s="133"/>
      <c r="H584" s="133"/>
      <c r="I584" s="133"/>
      <c r="J584" s="133"/>
      <c r="K584" s="134"/>
      <c r="L584" s="134"/>
      <c r="M584" s="132"/>
      <c r="N584" s="132"/>
      <c r="O584" s="132"/>
      <c r="P584" s="135"/>
      <c r="Q584" s="135"/>
      <c r="R584" s="135"/>
      <c r="S584" s="135"/>
      <c r="T584" s="136"/>
      <c r="U584" s="136"/>
      <c r="V584" s="136"/>
      <c r="W584" s="136"/>
      <c r="X584" s="136"/>
      <c r="Y584" s="136"/>
      <c r="Z584" s="136"/>
      <c r="AA584" s="136"/>
      <c r="AB584" s="136"/>
      <c r="AC584" s="136"/>
      <c r="AD584" s="136"/>
      <c r="AE584" s="136"/>
      <c r="AF584" s="133"/>
      <c r="AG584" s="133"/>
    </row>
    <row r="585" spans="1:33" x14ac:dyDescent="0.2">
      <c r="A585" s="132"/>
      <c r="B585" s="135"/>
      <c r="C585" s="133"/>
      <c r="D585" s="133"/>
      <c r="E585" s="133"/>
      <c r="F585" s="133"/>
      <c r="G585" s="133"/>
      <c r="H585" s="133"/>
      <c r="I585" s="133"/>
      <c r="J585" s="133"/>
      <c r="K585" s="134"/>
      <c r="L585" s="134"/>
      <c r="M585" s="132"/>
      <c r="N585" s="132"/>
      <c r="O585" s="132"/>
      <c r="P585" s="135"/>
      <c r="Q585" s="135"/>
      <c r="R585" s="135"/>
      <c r="S585" s="135"/>
      <c r="T585" s="136"/>
      <c r="U585" s="136"/>
      <c r="V585" s="136"/>
      <c r="W585" s="136"/>
      <c r="X585" s="136"/>
      <c r="Y585" s="136"/>
      <c r="Z585" s="136"/>
      <c r="AA585" s="136"/>
      <c r="AB585" s="136"/>
      <c r="AC585" s="136"/>
      <c r="AD585" s="136"/>
      <c r="AE585" s="136"/>
      <c r="AF585" s="133"/>
      <c r="AG585" s="133"/>
    </row>
    <row r="586" spans="1:33" x14ac:dyDescent="0.2">
      <c r="A586" s="132"/>
      <c r="B586" s="135"/>
      <c r="C586" s="133"/>
      <c r="D586" s="133"/>
      <c r="E586" s="133"/>
      <c r="F586" s="133"/>
      <c r="G586" s="133"/>
      <c r="H586" s="133"/>
      <c r="I586" s="133"/>
      <c r="J586" s="133"/>
      <c r="K586" s="134"/>
      <c r="L586" s="134"/>
      <c r="M586" s="132"/>
      <c r="N586" s="132"/>
      <c r="O586" s="132"/>
      <c r="P586" s="135"/>
      <c r="Q586" s="135"/>
      <c r="R586" s="135"/>
      <c r="S586" s="135"/>
      <c r="T586" s="136"/>
      <c r="U586" s="136"/>
      <c r="V586" s="136"/>
      <c r="W586" s="136"/>
      <c r="X586" s="136"/>
      <c r="Y586" s="136"/>
      <c r="Z586" s="136"/>
      <c r="AA586" s="136"/>
      <c r="AB586" s="136"/>
      <c r="AC586" s="136"/>
      <c r="AD586" s="136"/>
      <c r="AE586" s="136"/>
      <c r="AF586" s="133"/>
      <c r="AG586" s="133"/>
    </row>
    <row r="587" spans="1:33" x14ac:dyDescent="0.2">
      <c r="A587" s="132"/>
      <c r="B587" s="135"/>
      <c r="C587" s="133"/>
      <c r="D587" s="133"/>
      <c r="E587" s="133"/>
      <c r="F587" s="133"/>
      <c r="G587" s="133"/>
      <c r="H587" s="133"/>
      <c r="I587" s="133"/>
      <c r="J587" s="133"/>
      <c r="K587" s="134"/>
      <c r="L587" s="134"/>
      <c r="M587" s="132"/>
      <c r="N587" s="132"/>
      <c r="O587" s="132"/>
      <c r="P587" s="135"/>
      <c r="Q587" s="135"/>
      <c r="R587" s="135"/>
      <c r="S587" s="135"/>
      <c r="T587" s="136"/>
      <c r="U587" s="136"/>
      <c r="V587" s="136"/>
      <c r="W587" s="136"/>
      <c r="X587" s="136"/>
      <c r="Y587" s="136"/>
      <c r="Z587" s="136"/>
      <c r="AA587" s="136"/>
      <c r="AB587" s="136"/>
      <c r="AC587" s="136"/>
      <c r="AD587" s="136"/>
      <c r="AE587" s="136"/>
      <c r="AF587" s="133"/>
      <c r="AG587" s="133"/>
    </row>
    <row r="588" spans="1:33" x14ac:dyDescent="0.2">
      <c r="A588" s="132"/>
      <c r="B588" s="135"/>
      <c r="C588" s="133"/>
      <c r="D588" s="133"/>
      <c r="E588" s="133"/>
      <c r="F588" s="133"/>
      <c r="G588" s="133"/>
      <c r="H588" s="133"/>
      <c r="I588" s="133"/>
      <c r="J588" s="133"/>
      <c r="K588" s="134"/>
      <c r="L588" s="134"/>
      <c r="M588" s="132"/>
      <c r="N588" s="132"/>
      <c r="O588" s="132"/>
      <c r="P588" s="135"/>
      <c r="Q588" s="135"/>
      <c r="R588" s="135"/>
      <c r="S588" s="135"/>
      <c r="T588" s="136"/>
      <c r="U588" s="136"/>
      <c r="V588" s="136"/>
      <c r="W588" s="136"/>
      <c r="X588" s="136"/>
      <c r="Y588" s="136"/>
      <c r="Z588" s="136"/>
      <c r="AA588" s="136"/>
      <c r="AB588" s="136"/>
      <c r="AC588" s="136"/>
      <c r="AD588" s="136"/>
      <c r="AE588" s="136"/>
      <c r="AF588" s="133"/>
      <c r="AG588" s="133"/>
    </row>
    <row r="589" spans="1:33" x14ac:dyDescent="0.2">
      <c r="A589" s="132"/>
      <c r="B589" s="135"/>
      <c r="C589" s="133"/>
      <c r="D589" s="133"/>
      <c r="E589" s="133"/>
      <c r="F589" s="133"/>
      <c r="G589" s="133"/>
      <c r="H589" s="133"/>
      <c r="I589" s="133"/>
      <c r="J589" s="133"/>
      <c r="K589" s="134"/>
      <c r="L589" s="134"/>
      <c r="M589" s="132"/>
      <c r="N589" s="132"/>
      <c r="O589" s="132"/>
      <c r="P589" s="135"/>
      <c r="Q589" s="135"/>
      <c r="R589" s="135"/>
      <c r="S589" s="135"/>
      <c r="T589" s="136"/>
      <c r="U589" s="136"/>
      <c r="V589" s="136"/>
      <c r="W589" s="136"/>
      <c r="X589" s="136"/>
      <c r="Y589" s="136"/>
      <c r="Z589" s="136"/>
      <c r="AA589" s="136"/>
      <c r="AB589" s="136"/>
      <c r="AC589" s="136"/>
      <c r="AD589" s="136"/>
      <c r="AE589" s="136"/>
      <c r="AF589" s="133"/>
      <c r="AG589" s="133"/>
    </row>
    <row r="590" spans="1:33" x14ac:dyDescent="0.2">
      <c r="A590" s="132"/>
      <c r="B590" s="135"/>
      <c r="C590" s="133"/>
      <c r="D590" s="133"/>
      <c r="E590" s="133"/>
      <c r="F590" s="133"/>
      <c r="G590" s="133"/>
      <c r="H590" s="133"/>
      <c r="I590" s="133"/>
      <c r="J590" s="133"/>
      <c r="K590" s="134"/>
      <c r="L590" s="134"/>
      <c r="M590" s="132"/>
      <c r="N590" s="132"/>
      <c r="O590" s="132"/>
      <c r="P590" s="135"/>
      <c r="Q590" s="135"/>
      <c r="R590" s="135"/>
      <c r="S590" s="135"/>
      <c r="T590" s="136"/>
      <c r="U590" s="136"/>
      <c r="V590" s="136"/>
      <c r="W590" s="136"/>
      <c r="X590" s="136"/>
      <c r="Y590" s="136"/>
      <c r="Z590" s="136"/>
      <c r="AA590" s="136"/>
      <c r="AB590" s="136"/>
      <c r="AC590" s="136"/>
      <c r="AD590" s="136"/>
      <c r="AE590" s="136"/>
      <c r="AF590" s="133"/>
      <c r="AG590" s="133"/>
    </row>
    <row r="591" spans="1:33" x14ac:dyDescent="0.2">
      <c r="A591" s="132"/>
      <c r="B591" s="135"/>
      <c r="C591" s="133"/>
      <c r="D591" s="133"/>
      <c r="E591" s="133"/>
      <c r="F591" s="133"/>
      <c r="G591" s="133"/>
      <c r="H591" s="133"/>
      <c r="I591" s="133"/>
      <c r="J591" s="133"/>
      <c r="K591" s="134"/>
      <c r="L591" s="134"/>
      <c r="M591" s="132"/>
      <c r="N591" s="132"/>
      <c r="O591" s="132"/>
      <c r="P591" s="135"/>
      <c r="Q591" s="135"/>
      <c r="R591" s="135"/>
      <c r="S591" s="135"/>
      <c r="T591" s="136"/>
      <c r="U591" s="136"/>
      <c r="V591" s="136"/>
      <c r="W591" s="136"/>
      <c r="X591" s="136"/>
      <c r="Y591" s="136"/>
      <c r="Z591" s="136"/>
      <c r="AA591" s="136"/>
      <c r="AB591" s="136"/>
      <c r="AC591" s="136"/>
      <c r="AD591" s="136"/>
      <c r="AE591" s="136"/>
      <c r="AF591" s="133"/>
      <c r="AG591" s="133"/>
    </row>
    <row r="592" spans="1:33" x14ac:dyDescent="0.2">
      <c r="A592" s="132"/>
      <c r="B592" s="135"/>
      <c r="C592" s="133"/>
      <c r="D592" s="133"/>
      <c r="E592" s="133"/>
      <c r="F592" s="133"/>
      <c r="G592" s="133"/>
      <c r="H592" s="133"/>
      <c r="I592" s="133"/>
      <c r="J592" s="133"/>
      <c r="K592" s="134"/>
      <c r="L592" s="134"/>
      <c r="M592" s="132"/>
      <c r="N592" s="132"/>
      <c r="O592" s="132"/>
      <c r="P592" s="135"/>
      <c r="Q592" s="135"/>
      <c r="R592" s="135"/>
      <c r="S592" s="135"/>
      <c r="T592" s="136"/>
      <c r="U592" s="136"/>
      <c r="V592" s="136"/>
      <c r="W592" s="136"/>
      <c r="X592" s="136"/>
      <c r="Y592" s="136"/>
      <c r="Z592" s="136"/>
      <c r="AA592" s="136"/>
      <c r="AB592" s="136"/>
      <c r="AC592" s="136"/>
      <c r="AD592" s="136"/>
      <c r="AE592" s="136"/>
      <c r="AF592" s="133"/>
      <c r="AG592" s="133"/>
    </row>
    <row r="593" spans="1:33" x14ac:dyDescent="0.2">
      <c r="A593" s="132"/>
      <c r="B593" s="135"/>
      <c r="C593" s="133"/>
      <c r="D593" s="133"/>
      <c r="E593" s="133"/>
      <c r="F593" s="133"/>
      <c r="G593" s="133"/>
      <c r="H593" s="133"/>
      <c r="I593" s="133"/>
      <c r="J593" s="133"/>
      <c r="K593" s="134"/>
      <c r="L593" s="134"/>
      <c r="M593" s="132"/>
      <c r="N593" s="132"/>
      <c r="O593" s="132"/>
      <c r="P593" s="135"/>
      <c r="Q593" s="135"/>
      <c r="R593" s="135"/>
      <c r="S593" s="135"/>
      <c r="T593" s="136"/>
      <c r="U593" s="136"/>
      <c r="V593" s="136"/>
      <c r="W593" s="136"/>
      <c r="X593" s="136"/>
      <c r="Y593" s="136"/>
      <c r="Z593" s="136"/>
      <c r="AA593" s="136"/>
      <c r="AB593" s="136"/>
      <c r="AC593" s="136"/>
      <c r="AD593" s="136"/>
      <c r="AE593" s="136"/>
      <c r="AF593" s="133"/>
      <c r="AG593" s="133"/>
    </row>
    <row r="594" spans="1:33" x14ac:dyDescent="0.2">
      <c r="A594" s="132"/>
      <c r="B594" s="135"/>
      <c r="C594" s="133"/>
      <c r="D594" s="133"/>
      <c r="E594" s="133"/>
      <c r="F594" s="133"/>
      <c r="G594" s="133"/>
      <c r="H594" s="133"/>
      <c r="I594" s="133"/>
      <c r="J594" s="133"/>
      <c r="K594" s="134"/>
      <c r="L594" s="134"/>
      <c r="M594" s="132"/>
      <c r="N594" s="132"/>
      <c r="O594" s="132"/>
      <c r="P594" s="135"/>
      <c r="Q594" s="135"/>
      <c r="R594" s="135"/>
      <c r="S594" s="135"/>
      <c r="T594" s="136"/>
      <c r="U594" s="136"/>
      <c r="V594" s="136"/>
      <c r="W594" s="136"/>
      <c r="X594" s="136"/>
      <c r="Y594" s="136"/>
      <c r="Z594" s="136"/>
      <c r="AA594" s="136"/>
      <c r="AB594" s="136"/>
      <c r="AC594" s="136"/>
      <c r="AD594" s="136"/>
      <c r="AE594" s="136"/>
      <c r="AF594" s="133"/>
      <c r="AG594" s="133"/>
    </row>
    <row r="595" spans="1:33" x14ac:dyDescent="0.2">
      <c r="A595" s="132"/>
      <c r="B595" s="135"/>
      <c r="C595" s="133"/>
      <c r="D595" s="133"/>
      <c r="E595" s="133"/>
      <c r="F595" s="133"/>
      <c r="G595" s="133"/>
      <c r="H595" s="133"/>
      <c r="I595" s="133"/>
      <c r="J595" s="133"/>
      <c r="K595" s="134"/>
      <c r="L595" s="134"/>
      <c r="M595" s="132"/>
      <c r="N595" s="132"/>
      <c r="O595" s="132"/>
      <c r="P595" s="135"/>
      <c r="Q595" s="135"/>
      <c r="R595" s="135"/>
      <c r="S595" s="135"/>
      <c r="T595" s="136"/>
      <c r="U595" s="136"/>
      <c r="V595" s="136"/>
      <c r="W595" s="136"/>
      <c r="X595" s="136"/>
      <c r="Y595" s="136"/>
      <c r="Z595" s="136"/>
      <c r="AA595" s="136"/>
      <c r="AB595" s="136"/>
      <c r="AC595" s="136"/>
      <c r="AD595" s="136"/>
      <c r="AE595" s="136"/>
      <c r="AF595" s="133"/>
      <c r="AG595" s="133"/>
    </row>
    <row r="596" spans="1:33" x14ac:dyDescent="0.2">
      <c r="A596" s="132"/>
      <c r="B596" s="135"/>
      <c r="C596" s="133"/>
      <c r="D596" s="133"/>
      <c r="E596" s="133"/>
      <c r="F596" s="133"/>
      <c r="G596" s="133"/>
      <c r="H596" s="133"/>
      <c r="I596" s="133"/>
      <c r="J596" s="133"/>
      <c r="K596" s="134"/>
      <c r="L596" s="134"/>
      <c r="M596" s="132"/>
      <c r="N596" s="132"/>
      <c r="O596" s="132"/>
      <c r="P596" s="135"/>
      <c r="Q596" s="135"/>
      <c r="R596" s="135"/>
      <c r="S596" s="135"/>
      <c r="T596" s="136"/>
      <c r="U596" s="136"/>
      <c r="V596" s="136"/>
      <c r="W596" s="136"/>
      <c r="X596" s="136"/>
      <c r="Y596" s="136"/>
      <c r="Z596" s="136"/>
      <c r="AA596" s="136"/>
      <c r="AB596" s="136"/>
      <c r="AC596" s="136"/>
      <c r="AD596" s="136"/>
      <c r="AE596" s="136"/>
      <c r="AF596" s="133"/>
      <c r="AG596" s="133"/>
    </row>
    <row r="597" spans="1:33" x14ac:dyDescent="0.2">
      <c r="A597" s="132"/>
      <c r="B597" s="135"/>
      <c r="C597" s="133"/>
      <c r="D597" s="133"/>
      <c r="E597" s="133"/>
      <c r="F597" s="133"/>
      <c r="G597" s="133"/>
      <c r="H597" s="133"/>
      <c r="I597" s="133"/>
      <c r="J597" s="133"/>
      <c r="K597" s="134"/>
      <c r="L597" s="134"/>
      <c r="M597" s="132"/>
      <c r="N597" s="132"/>
      <c r="O597" s="132"/>
      <c r="P597" s="135"/>
      <c r="Q597" s="135"/>
      <c r="R597" s="135"/>
      <c r="S597" s="135"/>
      <c r="T597" s="136"/>
      <c r="U597" s="136"/>
      <c r="V597" s="136"/>
      <c r="W597" s="136"/>
      <c r="X597" s="136"/>
      <c r="Y597" s="136"/>
      <c r="Z597" s="136"/>
      <c r="AA597" s="136"/>
      <c r="AB597" s="136"/>
      <c r="AC597" s="136"/>
      <c r="AD597" s="136"/>
      <c r="AE597" s="136"/>
      <c r="AF597" s="133"/>
      <c r="AG597" s="133"/>
    </row>
    <row r="598" spans="1:33" x14ac:dyDescent="0.2">
      <c r="A598" s="132"/>
      <c r="B598" s="135"/>
      <c r="C598" s="133"/>
      <c r="D598" s="133"/>
      <c r="E598" s="133"/>
      <c r="F598" s="133"/>
      <c r="G598" s="133"/>
      <c r="H598" s="133"/>
      <c r="I598" s="133"/>
      <c r="J598" s="133"/>
      <c r="K598" s="134"/>
      <c r="L598" s="134"/>
      <c r="M598" s="132"/>
      <c r="N598" s="132"/>
      <c r="O598" s="132"/>
      <c r="P598" s="135"/>
      <c r="Q598" s="135"/>
      <c r="R598" s="135"/>
      <c r="S598" s="135"/>
      <c r="T598" s="136"/>
      <c r="U598" s="136"/>
      <c r="V598" s="136"/>
      <c r="W598" s="136"/>
      <c r="X598" s="136"/>
      <c r="Y598" s="136"/>
      <c r="Z598" s="136"/>
      <c r="AA598" s="136"/>
      <c r="AB598" s="136"/>
      <c r="AC598" s="136"/>
      <c r="AD598" s="136"/>
      <c r="AE598" s="136"/>
      <c r="AF598" s="133"/>
      <c r="AG598" s="133"/>
    </row>
    <row r="599" spans="1:33" x14ac:dyDescent="0.2">
      <c r="A599" s="132"/>
      <c r="B599" s="135"/>
      <c r="C599" s="133"/>
      <c r="D599" s="133"/>
      <c r="E599" s="133"/>
      <c r="F599" s="133"/>
      <c r="G599" s="133"/>
      <c r="H599" s="133"/>
      <c r="I599" s="133"/>
      <c r="J599" s="133"/>
      <c r="K599" s="134"/>
      <c r="L599" s="134"/>
      <c r="M599" s="132"/>
      <c r="N599" s="132"/>
      <c r="O599" s="132"/>
      <c r="P599" s="135"/>
      <c r="Q599" s="135"/>
      <c r="R599" s="135"/>
      <c r="S599" s="135"/>
      <c r="T599" s="136"/>
      <c r="U599" s="136"/>
      <c r="V599" s="136"/>
      <c r="W599" s="136"/>
      <c r="X599" s="136"/>
      <c r="Y599" s="136"/>
      <c r="Z599" s="136"/>
      <c r="AA599" s="136"/>
      <c r="AB599" s="136"/>
      <c r="AC599" s="136"/>
      <c r="AD599" s="136"/>
      <c r="AE599" s="136"/>
      <c r="AF599" s="133"/>
      <c r="AG599" s="133"/>
    </row>
    <row r="600" spans="1:33" x14ac:dyDescent="0.2">
      <c r="A600" s="132"/>
      <c r="B600" s="135"/>
      <c r="C600" s="133"/>
      <c r="D600" s="133"/>
      <c r="E600" s="133"/>
      <c r="F600" s="133"/>
      <c r="G600" s="133"/>
      <c r="H600" s="133"/>
      <c r="I600" s="133"/>
      <c r="J600" s="133"/>
      <c r="K600" s="134"/>
      <c r="L600" s="134"/>
      <c r="M600" s="132"/>
      <c r="N600" s="132"/>
      <c r="O600" s="132"/>
      <c r="P600" s="135"/>
      <c r="Q600" s="135"/>
      <c r="R600" s="135"/>
      <c r="S600" s="135"/>
      <c r="T600" s="136"/>
      <c r="U600" s="136"/>
      <c r="V600" s="136"/>
      <c r="W600" s="136"/>
      <c r="X600" s="136"/>
      <c r="Y600" s="136"/>
      <c r="Z600" s="136"/>
      <c r="AA600" s="136"/>
      <c r="AB600" s="136"/>
      <c r="AC600" s="136"/>
      <c r="AD600" s="136"/>
      <c r="AE600" s="136"/>
      <c r="AF600" s="133"/>
      <c r="AG600" s="133"/>
    </row>
    <row r="601" spans="1:33" x14ac:dyDescent="0.2">
      <c r="A601" s="132"/>
      <c r="B601" s="135"/>
      <c r="C601" s="133"/>
      <c r="D601" s="133"/>
      <c r="E601" s="133"/>
      <c r="F601" s="133"/>
      <c r="G601" s="133"/>
      <c r="H601" s="133"/>
      <c r="I601" s="133"/>
      <c r="J601" s="133"/>
      <c r="K601" s="134"/>
      <c r="L601" s="134"/>
      <c r="M601" s="132"/>
      <c r="N601" s="132"/>
      <c r="O601" s="132"/>
      <c r="P601" s="135"/>
      <c r="Q601" s="135"/>
      <c r="R601" s="135"/>
      <c r="S601" s="135"/>
      <c r="T601" s="136"/>
      <c r="U601" s="136"/>
      <c r="V601" s="136"/>
      <c r="W601" s="136"/>
      <c r="X601" s="136"/>
      <c r="Y601" s="136"/>
      <c r="Z601" s="136"/>
      <c r="AA601" s="136"/>
      <c r="AB601" s="136"/>
      <c r="AC601" s="136"/>
      <c r="AD601" s="136"/>
      <c r="AE601" s="136"/>
      <c r="AF601" s="133"/>
      <c r="AG601" s="133"/>
    </row>
    <row r="602" spans="1:33" x14ac:dyDescent="0.2">
      <c r="A602" s="132"/>
      <c r="B602" s="135"/>
      <c r="C602" s="133"/>
      <c r="D602" s="133"/>
      <c r="E602" s="133"/>
      <c r="F602" s="133"/>
      <c r="G602" s="133"/>
      <c r="H602" s="133"/>
      <c r="I602" s="133"/>
      <c r="J602" s="133"/>
      <c r="K602" s="134"/>
      <c r="L602" s="134"/>
      <c r="M602" s="132"/>
      <c r="N602" s="132"/>
      <c r="O602" s="132"/>
      <c r="P602" s="135"/>
      <c r="Q602" s="135"/>
      <c r="R602" s="135"/>
      <c r="S602" s="135"/>
      <c r="T602" s="136"/>
      <c r="U602" s="136"/>
      <c r="V602" s="136"/>
      <c r="W602" s="136"/>
      <c r="X602" s="136"/>
      <c r="Y602" s="136"/>
      <c r="Z602" s="136"/>
      <c r="AA602" s="136"/>
      <c r="AB602" s="136"/>
      <c r="AC602" s="136"/>
      <c r="AD602" s="136"/>
      <c r="AE602" s="136"/>
      <c r="AF602" s="133"/>
      <c r="AG602" s="133"/>
    </row>
    <row r="603" spans="1:33" x14ac:dyDescent="0.2">
      <c r="A603" s="132"/>
      <c r="B603" s="135"/>
      <c r="C603" s="133"/>
      <c r="D603" s="133"/>
      <c r="E603" s="133"/>
      <c r="F603" s="133"/>
      <c r="G603" s="133"/>
      <c r="H603" s="133"/>
      <c r="I603" s="133"/>
      <c r="J603" s="133"/>
      <c r="K603" s="134"/>
      <c r="L603" s="134"/>
      <c r="M603" s="132"/>
      <c r="N603" s="132"/>
      <c r="O603" s="132"/>
      <c r="P603" s="135"/>
      <c r="Q603" s="135"/>
      <c r="R603" s="135"/>
      <c r="S603" s="135"/>
      <c r="T603" s="136"/>
      <c r="U603" s="136"/>
      <c r="V603" s="136"/>
      <c r="W603" s="136"/>
      <c r="X603" s="136"/>
      <c r="Y603" s="136"/>
      <c r="Z603" s="136"/>
      <c r="AA603" s="136"/>
      <c r="AB603" s="136"/>
      <c r="AC603" s="136"/>
      <c r="AD603" s="136"/>
      <c r="AE603" s="136"/>
      <c r="AF603" s="133"/>
      <c r="AG603" s="133"/>
    </row>
    <row r="604" spans="1:33" x14ac:dyDescent="0.2">
      <c r="A604" s="132"/>
      <c r="B604" s="135"/>
      <c r="C604" s="133"/>
      <c r="D604" s="133"/>
      <c r="E604" s="133"/>
      <c r="F604" s="133"/>
      <c r="G604" s="133"/>
      <c r="H604" s="133"/>
      <c r="I604" s="133"/>
      <c r="J604" s="133"/>
      <c r="K604" s="134"/>
      <c r="L604" s="134"/>
      <c r="M604" s="132"/>
      <c r="N604" s="132"/>
      <c r="O604" s="132"/>
      <c r="P604" s="135"/>
      <c r="Q604" s="135"/>
      <c r="R604" s="135"/>
      <c r="S604" s="135"/>
      <c r="T604" s="136"/>
      <c r="U604" s="136"/>
      <c r="V604" s="136"/>
      <c r="W604" s="136"/>
      <c r="X604" s="136"/>
      <c r="Y604" s="136"/>
      <c r="Z604" s="136"/>
      <c r="AA604" s="136"/>
      <c r="AB604" s="136"/>
      <c r="AC604" s="136"/>
      <c r="AD604" s="136"/>
      <c r="AE604" s="136"/>
      <c r="AF604" s="133"/>
      <c r="AG604" s="133"/>
    </row>
    <row r="605" spans="1:33" x14ac:dyDescent="0.2">
      <c r="A605" s="132"/>
      <c r="B605" s="135"/>
      <c r="C605" s="133"/>
      <c r="D605" s="133"/>
      <c r="E605" s="133"/>
      <c r="F605" s="133"/>
      <c r="G605" s="133"/>
      <c r="H605" s="133"/>
      <c r="I605" s="133"/>
      <c r="J605" s="133"/>
      <c r="K605" s="134"/>
      <c r="L605" s="134"/>
      <c r="M605" s="132"/>
      <c r="N605" s="132"/>
      <c r="O605" s="132"/>
      <c r="P605" s="135"/>
      <c r="Q605" s="135"/>
      <c r="R605" s="135"/>
      <c r="S605" s="135"/>
      <c r="T605" s="136"/>
      <c r="U605" s="136"/>
      <c r="V605" s="136"/>
      <c r="W605" s="136"/>
      <c r="X605" s="136"/>
      <c r="Y605" s="136"/>
      <c r="Z605" s="136"/>
      <c r="AA605" s="136"/>
      <c r="AB605" s="136"/>
      <c r="AC605" s="136"/>
      <c r="AD605" s="136"/>
      <c r="AE605" s="136"/>
      <c r="AF605" s="133"/>
      <c r="AG605" s="133"/>
    </row>
    <row r="606" spans="1:33" x14ac:dyDescent="0.2">
      <c r="A606" s="132"/>
      <c r="B606" s="135"/>
      <c r="C606" s="133"/>
      <c r="D606" s="133"/>
      <c r="E606" s="133"/>
      <c r="F606" s="133"/>
      <c r="G606" s="133"/>
      <c r="H606" s="133"/>
      <c r="I606" s="133"/>
      <c r="J606" s="133"/>
      <c r="K606" s="134"/>
      <c r="L606" s="134"/>
      <c r="M606" s="132"/>
      <c r="N606" s="132"/>
      <c r="O606" s="132"/>
      <c r="P606" s="135"/>
      <c r="Q606" s="135"/>
      <c r="R606" s="135"/>
      <c r="S606" s="135"/>
      <c r="T606" s="136"/>
      <c r="U606" s="136"/>
      <c r="V606" s="136"/>
      <c r="W606" s="136"/>
      <c r="X606" s="136"/>
      <c r="Y606" s="136"/>
      <c r="Z606" s="136"/>
      <c r="AA606" s="136"/>
      <c r="AB606" s="136"/>
      <c r="AC606" s="136"/>
      <c r="AD606" s="136"/>
      <c r="AE606" s="136"/>
      <c r="AF606" s="133"/>
      <c r="AG606" s="133"/>
    </row>
    <row r="607" spans="1:33" x14ac:dyDescent="0.2">
      <c r="A607" s="132"/>
      <c r="B607" s="135"/>
      <c r="C607" s="133"/>
      <c r="D607" s="133"/>
      <c r="E607" s="133"/>
      <c r="F607" s="133"/>
      <c r="G607" s="133"/>
      <c r="H607" s="133"/>
      <c r="I607" s="133"/>
      <c r="J607" s="133"/>
      <c r="K607" s="134"/>
      <c r="L607" s="134"/>
      <c r="M607" s="132"/>
      <c r="N607" s="132"/>
      <c r="O607" s="132"/>
      <c r="P607" s="135"/>
      <c r="Q607" s="135"/>
      <c r="R607" s="135"/>
      <c r="S607" s="135"/>
      <c r="T607" s="136"/>
      <c r="U607" s="136"/>
      <c r="V607" s="136"/>
      <c r="W607" s="136"/>
      <c r="X607" s="136"/>
      <c r="Y607" s="136"/>
      <c r="Z607" s="136"/>
      <c r="AA607" s="136"/>
      <c r="AB607" s="136"/>
      <c r="AC607" s="136"/>
      <c r="AD607" s="136"/>
      <c r="AE607" s="136"/>
      <c r="AF607" s="133"/>
      <c r="AG607" s="133"/>
    </row>
    <row r="608" spans="1:33" x14ac:dyDescent="0.2">
      <c r="A608" s="132"/>
      <c r="B608" s="135"/>
      <c r="C608" s="133"/>
      <c r="D608" s="133"/>
      <c r="E608" s="133"/>
      <c r="F608" s="133"/>
      <c r="G608" s="133"/>
      <c r="H608" s="133"/>
      <c r="I608" s="133"/>
      <c r="J608" s="133"/>
      <c r="K608" s="134"/>
      <c r="L608" s="134"/>
      <c r="M608" s="132"/>
      <c r="N608" s="132"/>
      <c r="O608" s="132"/>
      <c r="P608" s="135"/>
      <c r="Q608" s="135"/>
      <c r="R608" s="135"/>
      <c r="S608" s="135"/>
      <c r="T608" s="136"/>
      <c r="U608" s="136"/>
      <c r="V608" s="136"/>
      <c r="W608" s="136"/>
      <c r="X608" s="136"/>
      <c r="Y608" s="136"/>
      <c r="Z608" s="136"/>
      <c r="AA608" s="136"/>
      <c r="AB608" s="136"/>
      <c r="AC608" s="136"/>
      <c r="AD608" s="136"/>
      <c r="AE608" s="136"/>
      <c r="AF608" s="133"/>
      <c r="AG608" s="133"/>
    </row>
    <row r="609" spans="1:33" x14ac:dyDescent="0.2">
      <c r="A609" s="132"/>
      <c r="B609" s="135"/>
      <c r="C609" s="133"/>
      <c r="D609" s="133"/>
      <c r="E609" s="133"/>
      <c r="F609" s="133"/>
      <c r="G609" s="133"/>
      <c r="H609" s="133"/>
      <c r="I609" s="133"/>
      <c r="J609" s="133"/>
      <c r="K609" s="134"/>
      <c r="L609" s="134"/>
      <c r="M609" s="132"/>
      <c r="N609" s="132"/>
      <c r="O609" s="132"/>
      <c r="P609" s="135"/>
      <c r="Q609" s="135"/>
      <c r="R609" s="135"/>
      <c r="S609" s="135"/>
      <c r="T609" s="136"/>
      <c r="U609" s="136"/>
      <c r="V609" s="136"/>
      <c r="W609" s="136"/>
      <c r="X609" s="136"/>
      <c r="Y609" s="136"/>
      <c r="Z609" s="136"/>
      <c r="AA609" s="136"/>
      <c r="AB609" s="136"/>
      <c r="AC609" s="136"/>
      <c r="AD609" s="136"/>
      <c r="AE609" s="136"/>
      <c r="AF609" s="133"/>
      <c r="AG609" s="133"/>
    </row>
    <row r="610" spans="1:33" x14ac:dyDescent="0.2">
      <c r="A610" s="132"/>
      <c r="B610" s="135"/>
      <c r="C610" s="133"/>
      <c r="D610" s="133"/>
      <c r="E610" s="133"/>
      <c r="F610" s="133"/>
      <c r="G610" s="133"/>
      <c r="H610" s="133"/>
      <c r="I610" s="133"/>
      <c r="J610" s="133"/>
      <c r="K610" s="134"/>
      <c r="L610" s="134"/>
      <c r="M610" s="132"/>
      <c r="N610" s="132"/>
      <c r="O610" s="132"/>
      <c r="P610" s="135"/>
      <c r="Q610" s="135"/>
      <c r="R610" s="135"/>
      <c r="S610" s="135"/>
      <c r="T610" s="136"/>
      <c r="U610" s="136"/>
      <c r="V610" s="136"/>
      <c r="W610" s="136"/>
      <c r="X610" s="136"/>
      <c r="Y610" s="136"/>
      <c r="Z610" s="136"/>
      <c r="AA610" s="136"/>
      <c r="AB610" s="136"/>
      <c r="AC610" s="136"/>
      <c r="AD610" s="136"/>
      <c r="AE610" s="136"/>
      <c r="AF610" s="133"/>
      <c r="AG610" s="133"/>
    </row>
    <row r="611" spans="1:33" x14ac:dyDescent="0.2">
      <c r="A611" s="132"/>
      <c r="B611" s="135"/>
      <c r="C611" s="133"/>
      <c r="D611" s="133"/>
      <c r="E611" s="133"/>
      <c r="F611" s="133"/>
      <c r="G611" s="133"/>
      <c r="H611" s="133"/>
      <c r="I611" s="133"/>
      <c r="J611" s="133"/>
      <c r="K611" s="134"/>
      <c r="L611" s="134"/>
      <c r="M611" s="132"/>
      <c r="N611" s="132"/>
      <c r="O611" s="132"/>
      <c r="P611" s="135"/>
      <c r="Q611" s="135"/>
      <c r="R611" s="135"/>
      <c r="S611" s="135"/>
      <c r="T611" s="136"/>
      <c r="U611" s="136"/>
      <c r="V611" s="136"/>
      <c r="W611" s="136"/>
      <c r="X611" s="136"/>
      <c r="Y611" s="136"/>
      <c r="Z611" s="136"/>
      <c r="AA611" s="136"/>
      <c r="AB611" s="136"/>
      <c r="AC611" s="136"/>
      <c r="AD611" s="136"/>
      <c r="AE611" s="136"/>
      <c r="AF611" s="133"/>
      <c r="AG611" s="133"/>
    </row>
    <row r="612" spans="1:33" x14ac:dyDescent="0.2">
      <c r="A612" s="132"/>
      <c r="B612" s="135"/>
      <c r="C612" s="133"/>
      <c r="D612" s="133"/>
      <c r="E612" s="133"/>
      <c r="F612" s="133"/>
      <c r="G612" s="133"/>
      <c r="H612" s="133"/>
      <c r="I612" s="133"/>
      <c r="J612" s="133"/>
      <c r="K612" s="134"/>
      <c r="L612" s="134"/>
      <c r="M612" s="132"/>
      <c r="N612" s="132"/>
      <c r="O612" s="132"/>
      <c r="P612" s="135"/>
      <c r="Q612" s="135"/>
      <c r="R612" s="135"/>
      <c r="S612" s="135"/>
      <c r="T612" s="136"/>
      <c r="U612" s="136"/>
      <c r="V612" s="136"/>
      <c r="W612" s="136"/>
      <c r="X612" s="136"/>
      <c r="Y612" s="136"/>
      <c r="Z612" s="136"/>
      <c r="AA612" s="136"/>
      <c r="AB612" s="136"/>
      <c r="AC612" s="136"/>
      <c r="AD612" s="136"/>
      <c r="AE612" s="136"/>
      <c r="AF612" s="133"/>
      <c r="AG612" s="133"/>
    </row>
    <row r="613" spans="1:33" x14ac:dyDescent="0.2">
      <c r="A613" s="132"/>
      <c r="B613" s="135"/>
      <c r="C613" s="133"/>
      <c r="D613" s="133"/>
      <c r="E613" s="133"/>
      <c r="F613" s="133"/>
      <c r="G613" s="133"/>
      <c r="H613" s="133"/>
      <c r="I613" s="133"/>
      <c r="J613" s="133"/>
      <c r="K613" s="134"/>
      <c r="L613" s="134"/>
      <c r="M613" s="132"/>
      <c r="N613" s="132"/>
      <c r="O613" s="132"/>
      <c r="P613" s="135"/>
      <c r="Q613" s="135"/>
      <c r="R613" s="135"/>
      <c r="S613" s="135"/>
      <c r="T613" s="136"/>
      <c r="U613" s="136"/>
      <c r="V613" s="136"/>
      <c r="W613" s="136"/>
      <c r="X613" s="136"/>
      <c r="Y613" s="136"/>
      <c r="Z613" s="136"/>
      <c r="AA613" s="136"/>
      <c r="AB613" s="136"/>
      <c r="AC613" s="136"/>
      <c r="AD613" s="136"/>
      <c r="AE613" s="136"/>
      <c r="AF613" s="133"/>
      <c r="AG613" s="133"/>
    </row>
    <row r="614" spans="1:33" x14ac:dyDescent="0.2">
      <c r="A614" s="132"/>
      <c r="B614" s="135"/>
      <c r="C614" s="133"/>
      <c r="D614" s="133"/>
      <c r="E614" s="133"/>
      <c r="F614" s="133"/>
      <c r="G614" s="133"/>
      <c r="H614" s="133"/>
      <c r="I614" s="133"/>
      <c r="J614" s="133"/>
      <c r="K614" s="134"/>
      <c r="L614" s="134"/>
      <c r="M614" s="132"/>
      <c r="N614" s="132"/>
      <c r="O614" s="132"/>
      <c r="P614" s="135"/>
      <c r="Q614" s="135"/>
      <c r="R614" s="135"/>
      <c r="S614" s="135"/>
      <c r="T614" s="136"/>
      <c r="U614" s="136"/>
      <c r="V614" s="136"/>
      <c r="W614" s="136"/>
      <c r="X614" s="136"/>
      <c r="Y614" s="136"/>
      <c r="Z614" s="136"/>
      <c r="AA614" s="136"/>
      <c r="AB614" s="136"/>
      <c r="AC614" s="136"/>
      <c r="AD614" s="136"/>
      <c r="AE614" s="136"/>
      <c r="AF614" s="133"/>
      <c r="AG614" s="133"/>
    </row>
    <row r="615" spans="1:33" x14ac:dyDescent="0.2">
      <c r="A615" s="132"/>
      <c r="B615" s="135"/>
      <c r="C615" s="133"/>
      <c r="D615" s="133"/>
      <c r="E615" s="133"/>
      <c r="F615" s="133"/>
      <c r="G615" s="133"/>
      <c r="H615" s="133"/>
      <c r="I615" s="133"/>
      <c r="J615" s="133"/>
      <c r="K615" s="134"/>
      <c r="L615" s="134"/>
      <c r="M615" s="132"/>
      <c r="N615" s="132"/>
      <c r="O615" s="132"/>
      <c r="P615" s="135"/>
      <c r="Q615" s="135"/>
      <c r="R615" s="135"/>
      <c r="S615" s="135"/>
      <c r="T615" s="136"/>
      <c r="U615" s="136"/>
      <c r="V615" s="136"/>
      <c r="W615" s="136"/>
      <c r="X615" s="136"/>
      <c r="Y615" s="136"/>
      <c r="Z615" s="136"/>
      <c r="AA615" s="136"/>
      <c r="AB615" s="136"/>
      <c r="AC615" s="136"/>
      <c r="AD615" s="136"/>
      <c r="AE615" s="136"/>
      <c r="AF615" s="133"/>
      <c r="AG615" s="133"/>
    </row>
    <row r="616" spans="1:33" x14ac:dyDescent="0.2">
      <c r="A616" s="132"/>
      <c r="B616" s="135"/>
      <c r="C616" s="133"/>
      <c r="D616" s="133"/>
      <c r="E616" s="133"/>
      <c r="F616" s="133"/>
      <c r="G616" s="133"/>
      <c r="H616" s="133"/>
      <c r="I616" s="133"/>
      <c r="J616" s="133"/>
      <c r="K616" s="134"/>
      <c r="L616" s="134"/>
      <c r="M616" s="132"/>
      <c r="N616" s="132"/>
      <c r="O616" s="132"/>
      <c r="P616" s="135"/>
      <c r="Q616" s="135"/>
      <c r="R616" s="135"/>
      <c r="S616" s="135"/>
      <c r="T616" s="136"/>
      <c r="U616" s="136"/>
      <c r="V616" s="136"/>
      <c r="W616" s="136"/>
      <c r="X616" s="136"/>
      <c r="Y616" s="136"/>
      <c r="Z616" s="136"/>
      <c r="AA616" s="136"/>
      <c r="AB616" s="136"/>
      <c r="AC616" s="136"/>
      <c r="AD616" s="136"/>
      <c r="AE616" s="136"/>
      <c r="AF616" s="133"/>
      <c r="AG616" s="133"/>
    </row>
    <row r="617" spans="1:33" x14ac:dyDescent="0.2">
      <c r="A617" s="132"/>
      <c r="B617" s="135"/>
      <c r="C617" s="133"/>
      <c r="D617" s="133"/>
      <c r="E617" s="133"/>
      <c r="F617" s="133"/>
      <c r="G617" s="133"/>
      <c r="H617" s="133"/>
      <c r="I617" s="133"/>
      <c r="J617" s="133"/>
      <c r="K617" s="134"/>
      <c r="L617" s="134"/>
      <c r="M617" s="132"/>
      <c r="N617" s="132"/>
      <c r="O617" s="132"/>
      <c r="P617" s="135"/>
      <c r="Q617" s="135"/>
      <c r="R617" s="135"/>
      <c r="S617" s="135"/>
      <c r="T617" s="136"/>
      <c r="U617" s="136"/>
      <c r="V617" s="136"/>
      <c r="W617" s="136"/>
      <c r="X617" s="136"/>
      <c r="Y617" s="136"/>
      <c r="Z617" s="136"/>
      <c r="AA617" s="136"/>
      <c r="AB617" s="136"/>
      <c r="AC617" s="136"/>
      <c r="AD617" s="136"/>
      <c r="AE617" s="136"/>
      <c r="AF617" s="133"/>
      <c r="AG617" s="133"/>
    </row>
    <row r="618" spans="1:33" x14ac:dyDescent="0.2">
      <c r="A618" s="132"/>
      <c r="B618" s="135"/>
      <c r="C618" s="133"/>
      <c r="D618" s="133"/>
      <c r="E618" s="133"/>
      <c r="F618" s="133"/>
      <c r="G618" s="133"/>
      <c r="H618" s="133"/>
      <c r="I618" s="133"/>
      <c r="J618" s="133"/>
      <c r="K618" s="134"/>
      <c r="L618" s="134"/>
      <c r="M618" s="132"/>
      <c r="N618" s="132"/>
      <c r="O618" s="132"/>
      <c r="P618" s="135"/>
      <c r="Q618" s="135"/>
      <c r="R618" s="135"/>
      <c r="S618" s="135"/>
      <c r="T618" s="136"/>
      <c r="U618" s="136"/>
      <c r="V618" s="136"/>
      <c r="W618" s="136"/>
      <c r="X618" s="136"/>
      <c r="Y618" s="136"/>
      <c r="Z618" s="136"/>
      <c r="AA618" s="136"/>
      <c r="AB618" s="136"/>
      <c r="AC618" s="136"/>
      <c r="AD618" s="136"/>
      <c r="AE618" s="136"/>
      <c r="AF618" s="133"/>
      <c r="AG618" s="133"/>
    </row>
    <row r="619" spans="1:33" x14ac:dyDescent="0.2">
      <c r="A619" s="132"/>
      <c r="B619" s="135"/>
      <c r="C619" s="133"/>
      <c r="D619" s="133"/>
      <c r="E619" s="133"/>
      <c r="F619" s="133"/>
      <c r="G619" s="133"/>
      <c r="H619" s="133"/>
      <c r="I619" s="133"/>
      <c r="J619" s="133"/>
      <c r="K619" s="134"/>
      <c r="L619" s="134"/>
      <c r="M619" s="132"/>
      <c r="N619" s="132"/>
      <c r="O619" s="132"/>
      <c r="P619" s="135"/>
      <c r="Q619" s="135"/>
      <c r="R619" s="135"/>
      <c r="S619" s="135"/>
      <c r="T619" s="136"/>
      <c r="U619" s="136"/>
      <c r="V619" s="136"/>
      <c r="W619" s="136"/>
      <c r="X619" s="136"/>
      <c r="Y619" s="136"/>
      <c r="Z619" s="136"/>
      <c r="AA619" s="136"/>
      <c r="AB619" s="136"/>
      <c r="AC619" s="136"/>
      <c r="AD619" s="136"/>
      <c r="AE619" s="136"/>
      <c r="AF619" s="133"/>
      <c r="AG619" s="133"/>
    </row>
    <row r="620" spans="1:33" x14ac:dyDescent="0.2">
      <c r="A620" s="132"/>
      <c r="B620" s="135"/>
      <c r="C620" s="133"/>
      <c r="D620" s="133"/>
      <c r="E620" s="133"/>
      <c r="F620" s="133"/>
      <c r="G620" s="133"/>
      <c r="H620" s="133"/>
      <c r="I620" s="133"/>
      <c r="J620" s="133"/>
      <c r="K620" s="134"/>
      <c r="L620" s="134"/>
      <c r="M620" s="132"/>
      <c r="N620" s="132"/>
      <c r="O620" s="132"/>
      <c r="P620" s="135"/>
      <c r="Q620" s="135"/>
      <c r="R620" s="135"/>
      <c r="S620" s="135"/>
      <c r="T620" s="136"/>
      <c r="U620" s="136"/>
      <c r="V620" s="136"/>
      <c r="W620" s="136"/>
      <c r="X620" s="136"/>
      <c r="Y620" s="136"/>
      <c r="Z620" s="136"/>
      <c r="AA620" s="136"/>
      <c r="AB620" s="136"/>
      <c r="AC620" s="136"/>
      <c r="AD620" s="136"/>
      <c r="AE620" s="136"/>
      <c r="AF620" s="133"/>
      <c r="AG620" s="133"/>
    </row>
    <row r="621" spans="1:33" x14ac:dyDescent="0.2">
      <c r="A621" s="132"/>
      <c r="B621" s="135"/>
      <c r="C621" s="133"/>
      <c r="D621" s="133"/>
      <c r="E621" s="133"/>
      <c r="F621" s="133"/>
      <c r="G621" s="133"/>
      <c r="H621" s="133"/>
      <c r="I621" s="133"/>
      <c r="J621" s="133"/>
      <c r="K621" s="134"/>
      <c r="L621" s="134"/>
      <c r="M621" s="132"/>
      <c r="N621" s="132"/>
      <c r="O621" s="132"/>
      <c r="P621" s="135"/>
      <c r="Q621" s="135"/>
      <c r="R621" s="135"/>
      <c r="S621" s="135"/>
      <c r="T621" s="136"/>
      <c r="U621" s="136"/>
      <c r="V621" s="136"/>
      <c r="W621" s="136"/>
      <c r="X621" s="136"/>
      <c r="Y621" s="136"/>
      <c r="Z621" s="136"/>
      <c r="AA621" s="136"/>
      <c r="AB621" s="136"/>
      <c r="AC621" s="136"/>
      <c r="AD621" s="136"/>
      <c r="AE621" s="136"/>
      <c r="AF621" s="133"/>
      <c r="AG621" s="133"/>
    </row>
    <row r="622" spans="1:33" x14ac:dyDescent="0.2">
      <c r="A622" s="132"/>
      <c r="B622" s="135"/>
      <c r="C622" s="133"/>
      <c r="D622" s="133"/>
      <c r="E622" s="133"/>
      <c r="F622" s="133"/>
      <c r="G622" s="133"/>
      <c r="H622" s="133"/>
      <c r="I622" s="133"/>
      <c r="J622" s="133"/>
      <c r="K622" s="134"/>
      <c r="L622" s="134"/>
      <c r="M622" s="132"/>
      <c r="N622" s="132"/>
      <c r="O622" s="132"/>
      <c r="P622" s="135"/>
      <c r="Q622" s="135"/>
      <c r="R622" s="135"/>
      <c r="S622" s="135"/>
      <c r="T622" s="136"/>
      <c r="U622" s="136"/>
      <c r="V622" s="136"/>
      <c r="W622" s="136"/>
      <c r="X622" s="136"/>
      <c r="Y622" s="136"/>
      <c r="Z622" s="136"/>
      <c r="AA622" s="136"/>
      <c r="AB622" s="136"/>
      <c r="AC622" s="136"/>
      <c r="AD622" s="136"/>
      <c r="AE622" s="136"/>
      <c r="AF622" s="133"/>
      <c r="AG622" s="133"/>
    </row>
    <row r="623" spans="1:33" x14ac:dyDescent="0.2">
      <c r="A623" s="132"/>
      <c r="B623" s="135"/>
      <c r="C623" s="133"/>
      <c r="D623" s="133"/>
      <c r="E623" s="133"/>
      <c r="F623" s="133"/>
      <c r="G623" s="133"/>
      <c r="H623" s="133"/>
      <c r="I623" s="133"/>
      <c r="J623" s="133"/>
      <c r="K623" s="134"/>
      <c r="L623" s="134"/>
      <c r="M623" s="132"/>
      <c r="N623" s="132"/>
      <c r="O623" s="132"/>
      <c r="P623" s="135"/>
      <c r="Q623" s="135"/>
      <c r="R623" s="135"/>
      <c r="S623" s="135"/>
      <c r="T623" s="136"/>
      <c r="U623" s="136"/>
      <c r="V623" s="136"/>
      <c r="W623" s="136"/>
      <c r="X623" s="136"/>
      <c r="Y623" s="136"/>
      <c r="Z623" s="136"/>
      <c r="AA623" s="136"/>
      <c r="AB623" s="136"/>
      <c r="AC623" s="136"/>
      <c r="AD623" s="136"/>
      <c r="AE623" s="136"/>
      <c r="AF623" s="133"/>
      <c r="AG623" s="133"/>
    </row>
    <row r="624" spans="1:33" x14ac:dyDescent="0.2">
      <c r="A624" s="132"/>
      <c r="B624" s="135"/>
      <c r="C624" s="133"/>
      <c r="D624" s="133"/>
      <c r="E624" s="133"/>
      <c r="F624" s="133"/>
      <c r="G624" s="133"/>
      <c r="H624" s="133"/>
      <c r="I624" s="133"/>
      <c r="J624" s="133"/>
      <c r="K624" s="134"/>
      <c r="L624" s="134"/>
      <c r="M624" s="132"/>
      <c r="N624" s="132"/>
      <c r="O624" s="132"/>
      <c r="P624" s="135"/>
      <c r="Q624" s="135"/>
      <c r="R624" s="135"/>
      <c r="S624" s="135"/>
      <c r="T624" s="136"/>
      <c r="U624" s="136"/>
      <c r="V624" s="136"/>
      <c r="W624" s="136"/>
      <c r="X624" s="136"/>
      <c r="Y624" s="136"/>
      <c r="Z624" s="136"/>
      <c r="AA624" s="136"/>
      <c r="AB624" s="136"/>
      <c r="AC624" s="136"/>
      <c r="AD624" s="136"/>
      <c r="AE624" s="136"/>
      <c r="AF624" s="133"/>
      <c r="AG624" s="133"/>
    </row>
    <row r="625" spans="1:33" x14ac:dyDescent="0.2">
      <c r="A625" s="132"/>
      <c r="B625" s="135"/>
      <c r="C625" s="133"/>
      <c r="D625" s="133"/>
      <c r="E625" s="133"/>
      <c r="F625" s="133"/>
      <c r="G625" s="133"/>
      <c r="H625" s="133"/>
      <c r="I625" s="133"/>
      <c r="J625" s="133"/>
      <c r="K625" s="134"/>
      <c r="L625" s="134"/>
      <c r="M625" s="132"/>
      <c r="N625" s="132"/>
      <c r="O625" s="132"/>
      <c r="P625" s="135"/>
      <c r="Q625" s="135"/>
      <c r="R625" s="135"/>
      <c r="S625" s="135"/>
      <c r="T625" s="136"/>
      <c r="U625" s="136"/>
      <c r="V625" s="136"/>
      <c r="W625" s="136"/>
      <c r="X625" s="136"/>
      <c r="Y625" s="136"/>
      <c r="Z625" s="136"/>
      <c r="AA625" s="136"/>
      <c r="AB625" s="136"/>
      <c r="AC625" s="136"/>
      <c r="AD625" s="136"/>
      <c r="AE625" s="136"/>
      <c r="AF625" s="133"/>
      <c r="AG625" s="133"/>
    </row>
    <row r="626" spans="1:33" x14ac:dyDescent="0.2">
      <c r="A626" s="132"/>
      <c r="B626" s="135"/>
      <c r="C626" s="133"/>
      <c r="D626" s="133"/>
      <c r="E626" s="133"/>
      <c r="F626" s="133"/>
      <c r="G626" s="133"/>
      <c r="H626" s="133"/>
      <c r="I626" s="133"/>
      <c r="J626" s="133"/>
      <c r="K626" s="134"/>
      <c r="L626" s="134"/>
      <c r="M626" s="132"/>
      <c r="N626" s="132"/>
      <c r="O626" s="132"/>
      <c r="P626" s="135"/>
      <c r="Q626" s="135"/>
      <c r="R626" s="135"/>
      <c r="S626" s="135"/>
      <c r="T626" s="136"/>
      <c r="U626" s="136"/>
      <c r="V626" s="136"/>
      <c r="W626" s="136"/>
      <c r="X626" s="136"/>
      <c r="Y626" s="136"/>
      <c r="Z626" s="136"/>
      <c r="AA626" s="136"/>
      <c r="AB626" s="136"/>
      <c r="AC626" s="136"/>
      <c r="AD626" s="136"/>
      <c r="AE626" s="136"/>
      <c r="AF626" s="133"/>
      <c r="AG626" s="133"/>
    </row>
    <row r="627" spans="1:33" x14ac:dyDescent="0.2">
      <c r="A627" s="132"/>
      <c r="B627" s="135"/>
      <c r="C627" s="133"/>
      <c r="D627" s="133"/>
      <c r="E627" s="133"/>
      <c r="F627" s="133"/>
      <c r="G627" s="133"/>
      <c r="H627" s="133"/>
      <c r="I627" s="133"/>
      <c r="J627" s="133"/>
      <c r="K627" s="134"/>
      <c r="L627" s="134"/>
      <c r="M627" s="132"/>
      <c r="N627" s="132"/>
      <c r="O627" s="132"/>
      <c r="P627" s="135"/>
      <c r="Q627" s="135"/>
      <c r="R627" s="135"/>
      <c r="S627" s="135"/>
      <c r="T627" s="136"/>
      <c r="U627" s="136"/>
      <c r="V627" s="136"/>
      <c r="W627" s="136"/>
      <c r="X627" s="136"/>
      <c r="Y627" s="136"/>
      <c r="Z627" s="136"/>
      <c r="AA627" s="136"/>
      <c r="AB627" s="136"/>
      <c r="AC627" s="136"/>
      <c r="AD627" s="136"/>
      <c r="AE627" s="136"/>
      <c r="AF627" s="133"/>
      <c r="AG627" s="133"/>
    </row>
    <row r="628" spans="1:33" x14ac:dyDescent="0.2">
      <c r="A628" s="132"/>
      <c r="B628" s="135"/>
      <c r="C628" s="133"/>
      <c r="D628" s="133"/>
      <c r="E628" s="133"/>
      <c r="F628" s="133"/>
      <c r="G628" s="133"/>
      <c r="H628" s="133"/>
      <c r="I628" s="133"/>
      <c r="J628" s="133"/>
      <c r="K628" s="134"/>
      <c r="L628" s="134"/>
      <c r="M628" s="132"/>
      <c r="N628" s="132"/>
      <c r="O628" s="132"/>
      <c r="P628" s="135"/>
      <c r="Q628" s="135"/>
      <c r="R628" s="135"/>
      <c r="S628" s="135"/>
      <c r="T628" s="136"/>
      <c r="U628" s="136"/>
      <c r="V628" s="136"/>
      <c r="W628" s="136"/>
      <c r="X628" s="136"/>
      <c r="Y628" s="136"/>
      <c r="Z628" s="136"/>
      <c r="AA628" s="136"/>
      <c r="AB628" s="136"/>
      <c r="AC628" s="136"/>
      <c r="AD628" s="136"/>
      <c r="AE628" s="136"/>
      <c r="AF628" s="133"/>
      <c r="AG628" s="133"/>
    </row>
    <row r="629" spans="1:33" x14ac:dyDescent="0.2">
      <c r="A629" s="132"/>
      <c r="B629" s="135"/>
      <c r="C629" s="133"/>
      <c r="D629" s="133"/>
      <c r="E629" s="133"/>
      <c r="F629" s="133"/>
      <c r="G629" s="133"/>
      <c r="H629" s="133"/>
      <c r="I629" s="133"/>
      <c r="J629" s="133"/>
      <c r="K629" s="134"/>
      <c r="L629" s="134"/>
      <c r="M629" s="132"/>
      <c r="N629" s="132"/>
      <c r="O629" s="132"/>
      <c r="P629" s="135"/>
      <c r="Q629" s="135"/>
      <c r="R629" s="135"/>
      <c r="S629" s="135"/>
      <c r="T629" s="136"/>
      <c r="U629" s="136"/>
      <c r="V629" s="136"/>
      <c r="W629" s="136"/>
      <c r="X629" s="136"/>
      <c r="Y629" s="136"/>
      <c r="Z629" s="136"/>
      <c r="AA629" s="136"/>
      <c r="AB629" s="136"/>
      <c r="AC629" s="136"/>
      <c r="AD629" s="136"/>
      <c r="AE629" s="136"/>
      <c r="AF629" s="133"/>
      <c r="AG629" s="133"/>
    </row>
    <row r="630" spans="1:33" x14ac:dyDescent="0.2">
      <c r="A630" s="132"/>
      <c r="B630" s="135"/>
      <c r="C630" s="133"/>
      <c r="D630" s="133"/>
      <c r="E630" s="133"/>
      <c r="F630" s="133"/>
      <c r="G630" s="133"/>
      <c r="H630" s="133"/>
      <c r="I630" s="133"/>
      <c r="J630" s="133"/>
      <c r="K630" s="134"/>
      <c r="L630" s="134"/>
      <c r="M630" s="132"/>
      <c r="N630" s="132"/>
      <c r="O630" s="132"/>
      <c r="P630" s="135"/>
      <c r="Q630" s="135"/>
      <c r="R630" s="135"/>
      <c r="S630" s="135"/>
      <c r="T630" s="136"/>
      <c r="U630" s="136"/>
      <c r="V630" s="136"/>
      <c r="W630" s="136"/>
      <c r="X630" s="136"/>
      <c r="Y630" s="136"/>
      <c r="Z630" s="136"/>
      <c r="AA630" s="136"/>
      <c r="AB630" s="136"/>
      <c r="AC630" s="136"/>
      <c r="AD630" s="136"/>
      <c r="AE630" s="136"/>
      <c r="AF630" s="133"/>
      <c r="AG630" s="133"/>
    </row>
    <row r="631" spans="1:33" x14ac:dyDescent="0.2">
      <c r="A631" s="132"/>
      <c r="B631" s="135"/>
      <c r="C631" s="133"/>
      <c r="D631" s="133"/>
      <c r="E631" s="133"/>
      <c r="F631" s="133"/>
      <c r="G631" s="133"/>
      <c r="H631" s="133"/>
      <c r="I631" s="133"/>
      <c r="J631" s="133"/>
      <c r="K631" s="134"/>
      <c r="L631" s="134"/>
      <c r="M631" s="132"/>
      <c r="N631" s="132"/>
      <c r="O631" s="132"/>
      <c r="P631" s="135"/>
      <c r="Q631" s="135"/>
      <c r="R631" s="135"/>
      <c r="S631" s="135"/>
      <c r="T631" s="136"/>
      <c r="U631" s="136"/>
      <c r="V631" s="136"/>
      <c r="W631" s="136"/>
      <c r="X631" s="136"/>
      <c r="Y631" s="136"/>
      <c r="Z631" s="136"/>
      <c r="AA631" s="136"/>
      <c r="AB631" s="136"/>
      <c r="AC631" s="136"/>
      <c r="AD631" s="136"/>
      <c r="AE631" s="136"/>
      <c r="AF631" s="133"/>
      <c r="AG631" s="133"/>
    </row>
    <row r="632" spans="1:33" x14ac:dyDescent="0.2">
      <c r="A632" s="132"/>
      <c r="B632" s="135"/>
      <c r="C632" s="133"/>
      <c r="D632" s="133"/>
      <c r="E632" s="133"/>
      <c r="F632" s="133"/>
      <c r="G632" s="133"/>
      <c r="H632" s="133"/>
      <c r="I632" s="133"/>
      <c r="J632" s="133"/>
      <c r="K632" s="134"/>
      <c r="L632" s="134"/>
      <c r="M632" s="132"/>
      <c r="N632" s="132"/>
      <c r="O632" s="132"/>
      <c r="P632" s="135"/>
      <c r="Q632" s="135"/>
      <c r="R632" s="135"/>
      <c r="S632" s="135"/>
      <c r="T632" s="136"/>
      <c r="U632" s="136"/>
      <c r="V632" s="136"/>
      <c r="W632" s="136"/>
      <c r="X632" s="136"/>
      <c r="Y632" s="136"/>
      <c r="Z632" s="136"/>
      <c r="AA632" s="136"/>
      <c r="AB632" s="136"/>
      <c r="AC632" s="136"/>
      <c r="AD632" s="136"/>
      <c r="AE632" s="136"/>
      <c r="AF632" s="133"/>
      <c r="AG632" s="133"/>
    </row>
    <row r="633" spans="1:33" x14ac:dyDescent="0.2">
      <c r="A633" s="132"/>
      <c r="B633" s="135"/>
      <c r="C633" s="133"/>
      <c r="D633" s="133"/>
      <c r="E633" s="133"/>
      <c r="F633" s="133"/>
      <c r="G633" s="133"/>
      <c r="H633" s="133"/>
      <c r="I633" s="133"/>
      <c r="J633" s="133"/>
      <c r="K633" s="134"/>
      <c r="L633" s="134"/>
      <c r="M633" s="132"/>
      <c r="N633" s="132"/>
      <c r="O633" s="132"/>
      <c r="P633" s="135"/>
      <c r="Q633" s="135"/>
      <c r="R633" s="135"/>
      <c r="S633" s="135"/>
      <c r="T633" s="136"/>
      <c r="U633" s="136"/>
      <c r="V633" s="136"/>
      <c r="W633" s="136"/>
      <c r="X633" s="136"/>
      <c r="Y633" s="136"/>
      <c r="Z633" s="136"/>
      <c r="AA633" s="136"/>
      <c r="AB633" s="136"/>
      <c r="AC633" s="136"/>
      <c r="AD633" s="136"/>
      <c r="AE633" s="136"/>
      <c r="AF633" s="133"/>
      <c r="AG633" s="133"/>
    </row>
    <row r="634" spans="1:33" x14ac:dyDescent="0.2">
      <c r="A634" s="132"/>
      <c r="B634" s="135"/>
      <c r="C634" s="133"/>
      <c r="D634" s="133"/>
      <c r="E634" s="133"/>
      <c r="F634" s="133"/>
      <c r="G634" s="133"/>
      <c r="H634" s="133"/>
      <c r="I634" s="133"/>
      <c r="J634" s="133"/>
      <c r="K634" s="134"/>
      <c r="L634" s="134"/>
      <c r="M634" s="132"/>
      <c r="N634" s="132"/>
      <c r="O634" s="132"/>
      <c r="P634" s="135"/>
      <c r="Q634" s="135"/>
      <c r="R634" s="135"/>
      <c r="S634" s="135"/>
      <c r="T634" s="136"/>
      <c r="U634" s="136"/>
      <c r="V634" s="136"/>
      <c r="W634" s="136"/>
      <c r="X634" s="136"/>
      <c r="Y634" s="136"/>
      <c r="Z634" s="136"/>
      <c r="AA634" s="136"/>
      <c r="AB634" s="136"/>
      <c r="AC634" s="136"/>
      <c r="AD634" s="136"/>
      <c r="AE634" s="136"/>
      <c r="AF634" s="133"/>
      <c r="AG634" s="133"/>
    </row>
    <row r="635" spans="1:33" x14ac:dyDescent="0.2">
      <c r="A635" s="132"/>
      <c r="B635" s="135"/>
      <c r="C635" s="133"/>
      <c r="D635" s="133"/>
      <c r="E635" s="133"/>
      <c r="F635" s="133"/>
      <c r="G635" s="133"/>
      <c r="H635" s="133"/>
      <c r="I635" s="133"/>
      <c r="J635" s="133"/>
      <c r="K635" s="134"/>
      <c r="L635" s="134"/>
      <c r="M635" s="132"/>
      <c r="N635" s="132"/>
      <c r="O635" s="132"/>
      <c r="P635" s="135"/>
      <c r="Q635" s="135"/>
      <c r="R635" s="135"/>
      <c r="S635" s="135"/>
      <c r="T635" s="136"/>
      <c r="U635" s="136"/>
      <c r="V635" s="136"/>
      <c r="W635" s="136"/>
      <c r="X635" s="136"/>
      <c r="Y635" s="136"/>
      <c r="Z635" s="136"/>
      <c r="AA635" s="136"/>
      <c r="AB635" s="136"/>
      <c r="AC635" s="136"/>
      <c r="AD635" s="136"/>
      <c r="AE635" s="136"/>
      <c r="AF635" s="133"/>
      <c r="AG635" s="133"/>
    </row>
    <row r="636" spans="1:33" x14ac:dyDescent="0.2">
      <c r="A636" s="132"/>
      <c r="B636" s="135"/>
      <c r="C636" s="133"/>
      <c r="D636" s="133"/>
      <c r="E636" s="133"/>
      <c r="F636" s="133"/>
      <c r="G636" s="133"/>
      <c r="H636" s="133"/>
      <c r="I636" s="133"/>
      <c r="J636" s="133"/>
      <c r="K636" s="134"/>
      <c r="L636" s="134"/>
      <c r="M636" s="132"/>
      <c r="N636" s="132"/>
      <c r="O636" s="132"/>
      <c r="P636" s="135"/>
      <c r="Q636" s="135"/>
      <c r="R636" s="135"/>
      <c r="S636" s="135"/>
      <c r="T636" s="136"/>
      <c r="U636" s="136"/>
      <c r="V636" s="136"/>
      <c r="W636" s="136"/>
      <c r="X636" s="136"/>
      <c r="Y636" s="136"/>
      <c r="Z636" s="136"/>
      <c r="AA636" s="136"/>
      <c r="AB636" s="136"/>
      <c r="AC636" s="136"/>
      <c r="AD636" s="136"/>
      <c r="AE636" s="136"/>
      <c r="AF636" s="133"/>
      <c r="AG636" s="133"/>
    </row>
    <row r="637" spans="1:33" x14ac:dyDescent="0.2">
      <c r="A637" s="132"/>
      <c r="B637" s="135"/>
      <c r="C637" s="133"/>
      <c r="D637" s="133"/>
      <c r="E637" s="133"/>
      <c r="F637" s="133"/>
      <c r="G637" s="133"/>
      <c r="H637" s="133"/>
      <c r="I637" s="133"/>
      <c r="J637" s="133"/>
      <c r="K637" s="134"/>
      <c r="L637" s="134"/>
      <c r="M637" s="132"/>
      <c r="N637" s="132"/>
      <c r="O637" s="132"/>
      <c r="P637" s="135"/>
      <c r="Q637" s="135"/>
      <c r="R637" s="135"/>
      <c r="S637" s="135"/>
      <c r="T637" s="136"/>
      <c r="U637" s="136"/>
      <c r="V637" s="136"/>
      <c r="W637" s="136"/>
      <c r="X637" s="136"/>
      <c r="Y637" s="136"/>
      <c r="Z637" s="136"/>
      <c r="AA637" s="136"/>
      <c r="AB637" s="136"/>
      <c r="AC637" s="136"/>
      <c r="AD637" s="136"/>
      <c r="AE637" s="136"/>
      <c r="AF637" s="133"/>
      <c r="AG637" s="133"/>
    </row>
    <row r="638" spans="1:33" x14ac:dyDescent="0.2">
      <c r="A638" s="132"/>
      <c r="B638" s="135"/>
      <c r="C638" s="133"/>
      <c r="D638" s="133"/>
      <c r="E638" s="133"/>
      <c r="F638" s="133"/>
      <c r="G638" s="133"/>
      <c r="H638" s="133"/>
      <c r="I638" s="133"/>
      <c r="J638" s="133"/>
      <c r="K638" s="134"/>
      <c r="L638" s="134"/>
      <c r="M638" s="132"/>
      <c r="N638" s="132"/>
      <c r="O638" s="132"/>
      <c r="P638" s="135"/>
      <c r="Q638" s="135"/>
      <c r="R638" s="135"/>
      <c r="S638" s="135"/>
      <c r="T638" s="136"/>
      <c r="U638" s="136"/>
      <c r="V638" s="136"/>
      <c r="W638" s="136"/>
      <c r="X638" s="136"/>
      <c r="Y638" s="136"/>
      <c r="Z638" s="136"/>
      <c r="AA638" s="136"/>
      <c r="AB638" s="136"/>
      <c r="AC638" s="136"/>
      <c r="AD638" s="136"/>
      <c r="AE638" s="136"/>
      <c r="AF638" s="133"/>
      <c r="AG638" s="133"/>
    </row>
    <row r="639" spans="1:33" x14ac:dyDescent="0.2">
      <c r="A639" s="132"/>
      <c r="B639" s="135"/>
      <c r="C639" s="133"/>
      <c r="D639" s="133"/>
      <c r="E639" s="133"/>
      <c r="F639" s="133"/>
      <c r="G639" s="133"/>
      <c r="H639" s="133"/>
      <c r="I639" s="133"/>
      <c r="J639" s="133"/>
      <c r="K639" s="134"/>
      <c r="L639" s="134"/>
      <c r="M639" s="132"/>
      <c r="N639" s="132"/>
      <c r="O639" s="132"/>
      <c r="P639" s="135"/>
      <c r="Q639" s="135"/>
      <c r="R639" s="135"/>
      <c r="S639" s="135"/>
      <c r="T639" s="136"/>
      <c r="U639" s="136"/>
      <c r="V639" s="136"/>
      <c r="W639" s="136"/>
      <c r="X639" s="136"/>
      <c r="Y639" s="136"/>
      <c r="Z639" s="136"/>
      <c r="AA639" s="136"/>
      <c r="AB639" s="136"/>
      <c r="AC639" s="136"/>
      <c r="AD639" s="136"/>
      <c r="AE639" s="136"/>
      <c r="AF639" s="133"/>
      <c r="AG639" s="133"/>
    </row>
    <row r="640" spans="1:33" x14ac:dyDescent="0.2">
      <c r="A640" s="132"/>
      <c r="B640" s="135"/>
      <c r="C640" s="133"/>
      <c r="D640" s="133"/>
      <c r="E640" s="133"/>
      <c r="F640" s="133"/>
      <c r="G640" s="133"/>
      <c r="H640" s="133"/>
      <c r="I640" s="133"/>
      <c r="J640" s="133"/>
      <c r="K640" s="134"/>
      <c r="L640" s="134"/>
      <c r="M640" s="132"/>
      <c r="N640" s="132"/>
      <c r="O640" s="132"/>
      <c r="P640" s="135"/>
      <c r="Q640" s="135"/>
      <c r="R640" s="135"/>
      <c r="S640" s="135"/>
      <c r="T640" s="136"/>
      <c r="U640" s="136"/>
      <c r="V640" s="136"/>
      <c r="W640" s="136"/>
      <c r="X640" s="136"/>
      <c r="Y640" s="136"/>
      <c r="Z640" s="136"/>
      <c r="AA640" s="136"/>
      <c r="AB640" s="136"/>
      <c r="AC640" s="136"/>
      <c r="AD640" s="136"/>
      <c r="AE640" s="136"/>
      <c r="AF640" s="133"/>
      <c r="AG640" s="133"/>
    </row>
    <row r="641" spans="1:33" x14ac:dyDescent="0.2">
      <c r="A641" s="132"/>
      <c r="B641" s="135"/>
      <c r="C641" s="133"/>
      <c r="D641" s="133"/>
      <c r="E641" s="133"/>
      <c r="F641" s="133"/>
      <c r="G641" s="133"/>
      <c r="H641" s="133"/>
      <c r="I641" s="133"/>
      <c r="J641" s="133"/>
      <c r="K641" s="134"/>
      <c r="L641" s="134"/>
      <c r="M641" s="132"/>
      <c r="N641" s="132"/>
      <c r="O641" s="132"/>
      <c r="P641" s="135"/>
      <c r="Q641" s="135"/>
      <c r="R641" s="135"/>
      <c r="S641" s="135"/>
      <c r="T641" s="136"/>
      <c r="U641" s="136"/>
      <c r="V641" s="136"/>
      <c r="W641" s="136"/>
      <c r="X641" s="136"/>
      <c r="Y641" s="136"/>
      <c r="Z641" s="136"/>
      <c r="AA641" s="136"/>
      <c r="AB641" s="136"/>
      <c r="AC641" s="136"/>
      <c r="AD641" s="136"/>
      <c r="AE641" s="136"/>
      <c r="AF641" s="133"/>
      <c r="AG641" s="133"/>
    </row>
    <row r="642" spans="1:33" x14ac:dyDescent="0.2">
      <c r="A642" s="132"/>
      <c r="B642" s="135"/>
      <c r="C642" s="133"/>
      <c r="D642" s="133"/>
      <c r="E642" s="133"/>
      <c r="F642" s="133"/>
      <c r="G642" s="133"/>
      <c r="H642" s="133"/>
      <c r="I642" s="133"/>
      <c r="J642" s="133"/>
      <c r="K642" s="134"/>
      <c r="L642" s="134"/>
      <c r="M642" s="132"/>
      <c r="N642" s="132"/>
      <c r="O642" s="132"/>
      <c r="P642" s="135"/>
      <c r="Q642" s="135"/>
      <c r="R642" s="135"/>
      <c r="S642" s="135"/>
      <c r="T642" s="136"/>
      <c r="U642" s="136"/>
      <c r="V642" s="136"/>
      <c r="W642" s="136"/>
      <c r="X642" s="136"/>
      <c r="Y642" s="136"/>
      <c r="Z642" s="136"/>
      <c r="AA642" s="136"/>
      <c r="AB642" s="136"/>
      <c r="AC642" s="136"/>
      <c r="AD642" s="136"/>
      <c r="AE642" s="136"/>
      <c r="AF642" s="133"/>
      <c r="AG642" s="133"/>
    </row>
    <row r="643" spans="1:33" x14ac:dyDescent="0.2">
      <c r="A643" s="132"/>
      <c r="B643" s="135"/>
      <c r="C643" s="133"/>
      <c r="D643" s="133"/>
      <c r="E643" s="133"/>
      <c r="F643" s="133"/>
      <c r="G643" s="133"/>
      <c r="H643" s="133"/>
      <c r="I643" s="133"/>
      <c r="J643" s="133"/>
      <c r="K643" s="134"/>
      <c r="L643" s="134"/>
      <c r="M643" s="132"/>
      <c r="N643" s="132"/>
      <c r="O643" s="132"/>
      <c r="P643" s="135"/>
      <c r="Q643" s="135"/>
      <c r="R643" s="135"/>
      <c r="S643" s="135"/>
      <c r="T643" s="136"/>
      <c r="U643" s="136"/>
      <c r="V643" s="136"/>
      <c r="W643" s="136"/>
      <c r="X643" s="136"/>
      <c r="Y643" s="136"/>
      <c r="Z643" s="136"/>
      <c r="AA643" s="136"/>
      <c r="AB643" s="136"/>
      <c r="AC643" s="136"/>
      <c r="AD643" s="136"/>
      <c r="AE643" s="136"/>
      <c r="AF643" s="133"/>
      <c r="AG643" s="133"/>
    </row>
    <row r="644" spans="1:33" x14ac:dyDescent="0.2">
      <c r="A644" s="132"/>
      <c r="B644" s="135"/>
      <c r="C644" s="133"/>
      <c r="D644" s="133"/>
      <c r="E644" s="133"/>
      <c r="F644" s="133"/>
      <c r="G644" s="133"/>
      <c r="H644" s="133"/>
      <c r="I644" s="133"/>
      <c r="J644" s="133"/>
      <c r="K644" s="134"/>
      <c r="L644" s="134"/>
      <c r="M644" s="132"/>
      <c r="N644" s="132"/>
      <c r="O644" s="132"/>
      <c r="P644" s="135"/>
      <c r="Q644" s="135"/>
      <c r="R644" s="135"/>
      <c r="S644" s="135"/>
      <c r="T644" s="136"/>
      <c r="U644" s="136"/>
      <c r="V644" s="136"/>
      <c r="W644" s="136"/>
      <c r="X644" s="136"/>
      <c r="Y644" s="136"/>
      <c r="Z644" s="136"/>
      <c r="AA644" s="136"/>
      <c r="AB644" s="136"/>
      <c r="AC644" s="136"/>
      <c r="AD644" s="136"/>
      <c r="AE644" s="136"/>
      <c r="AF644" s="133"/>
      <c r="AG644" s="133"/>
    </row>
    <row r="645" spans="1:33" x14ac:dyDescent="0.2">
      <c r="A645" s="132"/>
      <c r="B645" s="135"/>
      <c r="C645" s="133"/>
      <c r="D645" s="133"/>
      <c r="E645" s="133"/>
      <c r="F645" s="133"/>
      <c r="G645" s="133"/>
      <c r="H645" s="133"/>
      <c r="I645" s="133"/>
      <c r="J645" s="133"/>
      <c r="K645" s="134"/>
      <c r="L645" s="134"/>
      <c r="M645" s="132"/>
      <c r="N645" s="132"/>
      <c r="O645" s="132"/>
      <c r="P645" s="135"/>
      <c r="Q645" s="135"/>
      <c r="R645" s="135"/>
      <c r="S645" s="135"/>
      <c r="T645" s="136"/>
      <c r="U645" s="136"/>
      <c r="V645" s="136"/>
      <c r="W645" s="136"/>
      <c r="X645" s="136"/>
      <c r="Y645" s="136"/>
      <c r="Z645" s="136"/>
      <c r="AA645" s="136"/>
      <c r="AB645" s="136"/>
      <c r="AC645" s="136"/>
      <c r="AD645" s="136"/>
      <c r="AE645" s="136"/>
      <c r="AF645" s="133"/>
      <c r="AG645" s="133"/>
    </row>
    <row r="646" spans="1:33" x14ac:dyDescent="0.2">
      <c r="A646" s="132"/>
      <c r="B646" s="135"/>
      <c r="C646" s="133"/>
      <c r="D646" s="133"/>
      <c r="E646" s="133"/>
      <c r="F646" s="133"/>
      <c r="G646" s="133"/>
      <c r="H646" s="133"/>
      <c r="I646" s="133"/>
      <c r="J646" s="133"/>
      <c r="K646" s="134"/>
      <c r="L646" s="134"/>
      <c r="M646" s="132"/>
      <c r="N646" s="132"/>
      <c r="O646" s="132"/>
      <c r="P646" s="135"/>
      <c r="Q646" s="135"/>
      <c r="R646" s="135"/>
      <c r="S646" s="135"/>
      <c r="T646" s="136"/>
      <c r="U646" s="136"/>
      <c r="V646" s="136"/>
      <c r="W646" s="136"/>
      <c r="X646" s="136"/>
      <c r="Y646" s="136"/>
      <c r="Z646" s="136"/>
      <c r="AA646" s="136"/>
      <c r="AB646" s="136"/>
      <c r="AC646" s="136"/>
      <c r="AD646" s="136"/>
      <c r="AE646" s="136"/>
      <c r="AF646" s="133"/>
      <c r="AG646" s="133"/>
    </row>
    <row r="647" spans="1:33" x14ac:dyDescent="0.2">
      <c r="A647" s="132"/>
      <c r="B647" s="135"/>
      <c r="C647" s="133"/>
      <c r="D647" s="133"/>
      <c r="E647" s="133"/>
      <c r="F647" s="133"/>
      <c r="G647" s="133"/>
      <c r="H647" s="133"/>
      <c r="I647" s="133"/>
      <c r="J647" s="133"/>
      <c r="K647" s="134"/>
      <c r="L647" s="134"/>
      <c r="M647" s="132"/>
      <c r="N647" s="132"/>
      <c r="O647" s="132"/>
      <c r="P647" s="135"/>
      <c r="Q647" s="135"/>
      <c r="R647" s="135"/>
      <c r="S647" s="135"/>
      <c r="T647" s="136"/>
      <c r="U647" s="136"/>
      <c r="V647" s="136"/>
      <c r="W647" s="136"/>
      <c r="X647" s="136"/>
      <c r="Y647" s="136"/>
      <c r="Z647" s="136"/>
      <c r="AA647" s="136"/>
      <c r="AB647" s="136"/>
      <c r="AC647" s="136"/>
      <c r="AD647" s="136"/>
      <c r="AE647" s="136"/>
      <c r="AF647" s="133"/>
      <c r="AG647" s="133"/>
    </row>
    <row r="648" spans="1:33" x14ac:dyDescent="0.2">
      <c r="A648" s="132"/>
      <c r="B648" s="135"/>
      <c r="C648" s="133"/>
      <c r="D648" s="133"/>
      <c r="E648" s="133"/>
      <c r="F648" s="133"/>
      <c r="G648" s="133"/>
      <c r="H648" s="133"/>
      <c r="I648" s="133"/>
      <c r="J648" s="133"/>
      <c r="K648" s="134"/>
      <c r="L648" s="134"/>
      <c r="M648" s="132"/>
      <c r="N648" s="132"/>
      <c r="O648" s="132"/>
      <c r="P648" s="135"/>
      <c r="Q648" s="135"/>
      <c r="R648" s="135"/>
      <c r="S648" s="135"/>
      <c r="T648" s="136"/>
      <c r="U648" s="136"/>
      <c r="V648" s="136"/>
      <c r="W648" s="136"/>
      <c r="X648" s="136"/>
      <c r="Y648" s="136"/>
      <c r="Z648" s="136"/>
      <c r="AA648" s="136"/>
      <c r="AB648" s="136"/>
      <c r="AC648" s="136"/>
      <c r="AD648" s="136"/>
      <c r="AE648" s="136"/>
      <c r="AF648" s="133"/>
      <c r="AG648" s="133"/>
    </row>
    <row r="649" spans="1:33" x14ac:dyDescent="0.2">
      <c r="A649" s="132"/>
      <c r="B649" s="135"/>
      <c r="C649" s="133"/>
      <c r="D649" s="133"/>
      <c r="E649" s="133"/>
      <c r="F649" s="133"/>
      <c r="G649" s="133"/>
      <c r="H649" s="133"/>
      <c r="I649" s="133"/>
      <c r="J649" s="133"/>
      <c r="K649" s="134"/>
      <c r="L649" s="134"/>
      <c r="M649" s="132"/>
      <c r="N649" s="132"/>
      <c r="O649" s="132"/>
      <c r="P649" s="135"/>
      <c r="Q649" s="135"/>
      <c r="R649" s="135"/>
      <c r="S649" s="135"/>
      <c r="T649" s="136"/>
      <c r="U649" s="136"/>
      <c r="V649" s="136"/>
      <c r="W649" s="136"/>
      <c r="X649" s="136"/>
      <c r="Y649" s="136"/>
      <c r="Z649" s="136"/>
      <c r="AA649" s="136"/>
      <c r="AB649" s="136"/>
      <c r="AC649" s="136"/>
      <c r="AD649" s="136"/>
      <c r="AE649" s="136"/>
      <c r="AF649" s="133"/>
      <c r="AG649" s="133"/>
    </row>
    <row r="650" spans="1:33" x14ac:dyDescent="0.2">
      <c r="A650" s="132"/>
      <c r="B650" s="135"/>
      <c r="C650" s="133"/>
      <c r="D650" s="133"/>
      <c r="E650" s="133"/>
      <c r="F650" s="133"/>
      <c r="G650" s="133"/>
      <c r="H650" s="133"/>
      <c r="I650" s="133"/>
      <c r="J650" s="133"/>
      <c r="K650" s="134"/>
      <c r="L650" s="134"/>
      <c r="M650" s="132"/>
      <c r="N650" s="132"/>
      <c r="O650" s="132"/>
      <c r="P650" s="135"/>
      <c r="Q650" s="135"/>
      <c r="R650" s="135"/>
      <c r="S650" s="135"/>
      <c r="T650" s="136"/>
      <c r="U650" s="136"/>
      <c r="V650" s="136"/>
      <c r="W650" s="136"/>
      <c r="X650" s="136"/>
      <c r="Y650" s="136"/>
      <c r="Z650" s="136"/>
      <c r="AA650" s="136"/>
      <c r="AB650" s="136"/>
      <c r="AC650" s="136"/>
      <c r="AD650" s="136"/>
      <c r="AE650" s="136"/>
      <c r="AF650" s="133"/>
      <c r="AG650" s="133"/>
    </row>
    <row r="651" spans="1:33" x14ac:dyDescent="0.2">
      <c r="A651" s="132"/>
      <c r="B651" s="135"/>
      <c r="C651" s="133"/>
      <c r="D651" s="133"/>
      <c r="E651" s="133"/>
      <c r="F651" s="133"/>
      <c r="G651" s="133"/>
      <c r="H651" s="133"/>
      <c r="I651" s="133"/>
      <c r="J651" s="133"/>
      <c r="K651" s="134"/>
      <c r="L651" s="134"/>
      <c r="M651" s="132"/>
      <c r="N651" s="132"/>
      <c r="O651" s="132"/>
      <c r="P651" s="135"/>
      <c r="Q651" s="135"/>
      <c r="R651" s="135"/>
      <c r="S651" s="135"/>
      <c r="T651" s="136"/>
      <c r="U651" s="136"/>
      <c r="V651" s="136"/>
      <c r="W651" s="136"/>
      <c r="X651" s="136"/>
      <c r="Y651" s="136"/>
      <c r="Z651" s="136"/>
      <c r="AA651" s="136"/>
      <c r="AB651" s="136"/>
      <c r="AC651" s="136"/>
      <c r="AD651" s="136"/>
      <c r="AE651" s="136"/>
      <c r="AF651" s="133"/>
      <c r="AG651" s="133"/>
    </row>
    <row r="652" spans="1:33" x14ac:dyDescent="0.2">
      <c r="A652" s="132"/>
      <c r="B652" s="135"/>
      <c r="C652" s="133"/>
      <c r="D652" s="133"/>
      <c r="E652" s="133"/>
      <c r="F652" s="133"/>
      <c r="G652" s="133"/>
      <c r="H652" s="133"/>
      <c r="I652" s="133"/>
      <c r="J652" s="133"/>
      <c r="K652" s="134"/>
      <c r="L652" s="134"/>
      <c r="M652" s="132"/>
      <c r="N652" s="132"/>
      <c r="O652" s="132"/>
      <c r="P652" s="135"/>
      <c r="Q652" s="135"/>
      <c r="R652" s="135"/>
      <c r="S652" s="135"/>
      <c r="T652" s="136"/>
      <c r="U652" s="136"/>
      <c r="V652" s="136"/>
      <c r="W652" s="136"/>
      <c r="X652" s="136"/>
      <c r="Y652" s="136"/>
      <c r="Z652" s="136"/>
      <c r="AA652" s="136"/>
      <c r="AB652" s="136"/>
      <c r="AC652" s="136"/>
      <c r="AD652" s="136"/>
      <c r="AE652" s="136"/>
      <c r="AF652" s="133"/>
      <c r="AG652" s="133"/>
    </row>
    <row r="653" spans="1:33" x14ac:dyDescent="0.2">
      <c r="A653" s="132"/>
      <c r="B653" s="135"/>
      <c r="C653" s="133"/>
      <c r="D653" s="133"/>
      <c r="E653" s="133"/>
      <c r="F653" s="133"/>
      <c r="G653" s="133"/>
      <c r="H653" s="133"/>
      <c r="I653" s="133"/>
      <c r="J653" s="133"/>
      <c r="K653" s="134"/>
      <c r="L653" s="134"/>
      <c r="M653" s="132"/>
      <c r="N653" s="132"/>
      <c r="O653" s="132"/>
      <c r="P653" s="135"/>
      <c r="Q653" s="135"/>
      <c r="R653" s="135"/>
      <c r="S653" s="135"/>
      <c r="T653" s="136"/>
      <c r="U653" s="136"/>
      <c r="V653" s="136"/>
      <c r="W653" s="136"/>
      <c r="X653" s="136"/>
      <c r="Y653" s="136"/>
      <c r="Z653" s="136"/>
      <c r="AA653" s="136"/>
      <c r="AB653" s="136"/>
      <c r="AC653" s="136"/>
      <c r="AD653" s="136"/>
      <c r="AE653" s="136"/>
      <c r="AF653" s="133"/>
      <c r="AG653" s="133"/>
    </row>
    <row r="654" spans="1:33" x14ac:dyDescent="0.2">
      <c r="A654" s="132"/>
      <c r="B654" s="135"/>
      <c r="C654" s="133"/>
      <c r="D654" s="133"/>
      <c r="E654" s="133"/>
      <c r="F654" s="133"/>
      <c r="G654" s="133"/>
      <c r="H654" s="133"/>
      <c r="I654" s="133"/>
      <c r="J654" s="133"/>
      <c r="K654" s="134"/>
      <c r="L654" s="134"/>
      <c r="M654" s="132"/>
      <c r="N654" s="132"/>
      <c r="O654" s="132"/>
      <c r="P654" s="135"/>
      <c r="Q654" s="135"/>
      <c r="R654" s="135"/>
      <c r="S654" s="135"/>
      <c r="T654" s="136"/>
      <c r="U654" s="136"/>
      <c r="V654" s="136"/>
      <c r="W654" s="136"/>
      <c r="X654" s="136"/>
      <c r="Y654" s="136"/>
      <c r="Z654" s="136"/>
      <c r="AA654" s="136"/>
      <c r="AB654" s="136"/>
      <c r="AC654" s="136"/>
      <c r="AD654" s="136"/>
      <c r="AE654" s="136"/>
      <c r="AF654" s="133"/>
      <c r="AG654" s="133"/>
    </row>
    <row r="655" spans="1:33" x14ac:dyDescent="0.2">
      <c r="A655" s="132"/>
      <c r="B655" s="135"/>
      <c r="C655" s="133"/>
      <c r="D655" s="133"/>
      <c r="E655" s="133"/>
      <c r="F655" s="133"/>
      <c r="G655" s="133"/>
      <c r="H655" s="133"/>
      <c r="I655" s="133"/>
      <c r="J655" s="133"/>
      <c r="K655" s="134"/>
      <c r="L655" s="134"/>
      <c r="M655" s="132"/>
      <c r="N655" s="132"/>
      <c r="O655" s="132"/>
      <c r="P655" s="135"/>
      <c r="Q655" s="135"/>
      <c r="R655" s="135"/>
      <c r="S655" s="135"/>
      <c r="T655" s="136"/>
      <c r="U655" s="136"/>
      <c r="V655" s="136"/>
      <c r="W655" s="136"/>
      <c r="X655" s="136"/>
      <c r="Y655" s="136"/>
      <c r="Z655" s="136"/>
      <c r="AA655" s="136"/>
      <c r="AB655" s="136"/>
      <c r="AC655" s="136"/>
      <c r="AD655" s="136"/>
      <c r="AE655" s="136"/>
      <c r="AF655" s="133"/>
      <c r="AG655" s="133"/>
    </row>
    <row r="656" spans="1:33" x14ac:dyDescent="0.2">
      <c r="A656" s="132"/>
      <c r="B656" s="135"/>
      <c r="C656" s="133"/>
      <c r="D656" s="133"/>
      <c r="E656" s="133"/>
      <c r="F656" s="133"/>
      <c r="G656" s="133"/>
      <c r="H656" s="133"/>
      <c r="I656" s="133"/>
      <c r="J656" s="133"/>
      <c r="K656" s="134"/>
      <c r="L656" s="134"/>
      <c r="M656" s="132"/>
      <c r="N656" s="132"/>
      <c r="O656" s="132"/>
      <c r="P656" s="135"/>
      <c r="Q656" s="135"/>
      <c r="R656" s="135"/>
      <c r="S656" s="135"/>
      <c r="T656" s="136"/>
      <c r="U656" s="136"/>
      <c r="V656" s="136"/>
      <c r="W656" s="136"/>
      <c r="X656" s="136"/>
      <c r="Y656" s="136"/>
      <c r="Z656" s="136"/>
      <c r="AA656" s="136"/>
      <c r="AB656" s="136"/>
      <c r="AC656" s="136"/>
      <c r="AD656" s="136"/>
      <c r="AE656" s="136"/>
      <c r="AF656" s="133"/>
      <c r="AG656" s="133"/>
    </row>
    <row r="657" spans="1:33" x14ac:dyDescent="0.2">
      <c r="A657" s="132"/>
      <c r="B657" s="135"/>
      <c r="C657" s="133"/>
      <c r="D657" s="133"/>
      <c r="E657" s="133"/>
      <c r="F657" s="133"/>
      <c r="G657" s="133"/>
      <c r="H657" s="133"/>
      <c r="I657" s="133"/>
      <c r="J657" s="133"/>
      <c r="K657" s="134"/>
      <c r="L657" s="134"/>
      <c r="M657" s="132"/>
      <c r="N657" s="132"/>
      <c r="O657" s="132"/>
      <c r="P657" s="135"/>
      <c r="Q657" s="135"/>
      <c r="R657" s="135"/>
      <c r="S657" s="135"/>
      <c r="T657" s="136"/>
      <c r="U657" s="136"/>
      <c r="V657" s="136"/>
      <c r="W657" s="136"/>
      <c r="X657" s="136"/>
      <c r="Y657" s="136"/>
      <c r="Z657" s="136"/>
      <c r="AA657" s="136"/>
      <c r="AB657" s="136"/>
      <c r="AC657" s="136"/>
      <c r="AD657" s="136"/>
      <c r="AE657" s="136"/>
      <c r="AF657" s="133"/>
      <c r="AG657" s="133"/>
    </row>
    <row r="658" spans="1:33" x14ac:dyDescent="0.2">
      <c r="A658" s="132"/>
      <c r="B658" s="135"/>
      <c r="C658" s="133"/>
      <c r="D658" s="133"/>
      <c r="E658" s="133"/>
      <c r="F658" s="133"/>
      <c r="G658" s="133"/>
      <c r="H658" s="133"/>
      <c r="I658" s="133"/>
      <c r="J658" s="133"/>
      <c r="K658" s="134"/>
      <c r="L658" s="134"/>
      <c r="M658" s="132"/>
      <c r="N658" s="132"/>
      <c r="O658" s="132"/>
      <c r="P658" s="135"/>
      <c r="Q658" s="135"/>
      <c r="R658" s="135"/>
      <c r="S658" s="135"/>
      <c r="T658" s="136"/>
      <c r="U658" s="136"/>
      <c r="V658" s="136"/>
      <c r="W658" s="136"/>
      <c r="X658" s="136"/>
      <c r="Y658" s="136"/>
      <c r="Z658" s="136"/>
      <c r="AA658" s="136"/>
      <c r="AB658" s="136"/>
      <c r="AC658" s="136"/>
      <c r="AD658" s="136"/>
      <c r="AE658" s="136"/>
      <c r="AF658" s="133"/>
      <c r="AG658" s="133"/>
    </row>
    <row r="659" spans="1:33" x14ac:dyDescent="0.2">
      <c r="A659" s="132"/>
      <c r="B659" s="135"/>
      <c r="C659" s="133"/>
      <c r="D659" s="133"/>
      <c r="E659" s="133"/>
      <c r="F659" s="133"/>
      <c r="G659" s="133"/>
      <c r="H659" s="133"/>
      <c r="I659" s="133"/>
      <c r="J659" s="133"/>
      <c r="K659" s="134"/>
      <c r="L659" s="134"/>
      <c r="M659" s="132"/>
      <c r="N659" s="132"/>
      <c r="O659" s="132"/>
      <c r="P659" s="135"/>
      <c r="Q659" s="135"/>
      <c r="R659" s="135"/>
      <c r="S659" s="135"/>
      <c r="T659" s="136"/>
      <c r="U659" s="136"/>
      <c r="V659" s="136"/>
      <c r="W659" s="136"/>
      <c r="X659" s="136"/>
      <c r="Y659" s="136"/>
      <c r="Z659" s="136"/>
      <c r="AA659" s="136"/>
      <c r="AB659" s="136"/>
      <c r="AC659" s="136"/>
      <c r="AD659" s="136"/>
      <c r="AE659" s="136"/>
      <c r="AF659" s="133"/>
      <c r="AG659" s="133"/>
    </row>
    <row r="660" spans="1:33" x14ac:dyDescent="0.2">
      <c r="A660" s="132"/>
      <c r="B660" s="135"/>
      <c r="C660" s="133"/>
      <c r="D660" s="133"/>
      <c r="E660" s="133"/>
      <c r="F660" s="133"/>
      <c r="G660" s="133"/>
      <c r="H660" s="133"/>
      <c r="I660" s="133"/>
      <c r="J660" s="133"/>
      <c r="K660" s="134"/>
      <c r="L660" s="134"/>
      <c r="M660" s="132"/>
      <c r="N660" s="132"/>
      <c r="O660" s="132"/>
      <c r="P660" s="135"/>
      <c r="Q660" s="135"/>
      <c r="R660" s="135"/>
      <c r="S660" s="135"/>
      <c r="T660" s="136"/>
      <c r="U660" s="136"/>
      <c r="V660" s="136"/>
      <c r="W660" s="136"/>
      <c r="X660" s="136"/>
      <c r="Y660" s="136"/>
      <c r="Z660" s="136"/>
      <c r="AA660" s="136"/>
      <c r="AB660" s="136"/>
      <c r="AC660" s="136"/>
      <c r="AD660" s="136"/>
      <c r="AE660" s="136"/>
      <c r="AF660" s="133"/>
      <c r="AG660" s="133"/>
    </row>
    <row r="661" spans="1:33" x14ac:dyDescent="0.2">
      <c r="A661" s="132"/>
      <c r="B661" s="135"/>
      <c r="C661" s="133"/>
      <c r="D661" s="133"/>
      <c r="E661" s="133"/>
      <c r="F661" s="133"/>
      <c r="G661" s="133"/>
      <c r="H661" s="133"/>
      <c r="I661" s="133"/>
      <c r="J661" s="133"/>
      <c r="K661" s="134"/>
      <c r="L661" s="134"/>
      <c r="M661" s="132"/>
      <c r="N661" s="132"/>
      <c r="O661" s="132"/>
      <c r="P661" s="135"/>
      <c r="Q661" s="135"/>
      <c r="R661" s="135"/>
      <c r="S661" s="135"/>
      <c r="T661" s="136"/>
      <c r="U661" s="136"/>
      <c r="V661" s="136"/>
      <c r="W661" s="136"/>
      <c r="X661" s="136"/>
      <c r="Y661" s="136"/>
      <c r="Z661" s="136"/>
      <c r="AA661" s="136"/>
      <c r="AB661" s="136"/>
      <c r="AC661" s="136"/>
      <c r="AD661" s="136"/>
      <c r="AE661" s="136"/>
      <c r="AF661" s="133"/>
      <c r="AG661" s="133"/>
    </row>
    <row r="662" spans="1:33" x14ac:dyDescent="0.2">
      <c r="A662" s="132"/>
      <c r="B662" s="135"/>
      <c r="C662" s="133"/>
      <c r="D662" s="133"/>
      <c r="E662" s="133"/>
      <c r="F662" s="133"/>
      <c r="G662" s="133"/>
      <c r="H662" s="133"/>
      <c r="I662" s="133"/>
      <c r="J662" s="133"/>
      <c r="K662" s="134"/>
      <c r="L662" s="134"/>
      <c r="M662" s="132"/>
      <c r="N662" s="132"/>
      <c r="O662" s="132"/>
      <c r="P662" s="135"/>
      <c r="Q662" s="135"/>
      <c r="R662" s="135"/>
      <c r="S662" s="135"/>
      <c r="T662" s="136"/>
      <c r="U662" s="136"/>
      <c r="V662" s="136"/>
      <c r="W662" s="136"/>
      <c r="X662" s="136"/>
      <c r="Y662" s="136"/>
      <c r="Z662" s="136"/>
      <c r="AA662" s="136"/>
      <c r="AB662" s="136"/>
      <c r="AC662" s="136"/>
      <c r="AD662" s="136"/>
      <c r="AE662" s="136"/>
      <c r="AF662" s="133"/>
      <c r="AG662" s="133"/>
    </row>
    <row r="663" spans="1:33" x14ac:dyDescent="0.2">
      <c r="A663" s="132"/>
      <c r="B663" s="135"/>
      <c r="C663" s="133"/>
      <c r="D663" s="133"/>
      <c r="E663" s="133"/>
      <c r="F663" s="133"/>
      <c r="G663" s="133"/>
      <c r="H663" s="133"/>
      <c r="I663" s="133"/>
      <c r="J663" s="133"/>
      <c r="K663" s="134"/>
      <c r="L663" s="134"/>
      <c r="M663" s="132"/>
      <c r="N663" s="132"/>
      <c r="O663" s="132"/>
      <c r="P663" s="135"/>
      <c r="Q663" s="135"/>
      <c r="R663" s="135"/>
      <c r="S663" s="135"/>
      <c r="T663" s="136"/>
      <c r="U663" s="136"/>
      <c r="V663" s="136"/>
      <c r="W663" s="136"/>
      <c r="X663" s="136"/>
      <c r="Y663" s="136"/>
      <c r="Z663" s="136"/>
      <c r="AA663" s="136"/>
      <c r="AB663" s="136"/>
      <c r="AC663" s="136"/>
      <c r="AD663" s="136"/>
      <c r="AE663" s="136"/>
      <c r="AF663" s="133"/>
      <c r="AG663" s="133"/>
    </row>
    <row r="664" spans="1:33" x14ac:dyDescent="0.2">
      <c r="A664" s="132"/>
      <c r="B664" s="135"/>
      <c r="C664" s="133"/>
      <c r="D664" s="133"/>
      <c r="E664" s="133"/>
      <c r="F664" s="133"/>
      <c r="G664" s="133"/>
      <c r="H664" s="133"/>
      <c r="I664" s="133"/>
      <c r="J664" s="133"/>
      <c r="K664" s="134"/>
      <c r="L664" s="134"/>
      <c r="M664" s="132"/>
      <c r="N664" s="132"/>
      <c r="O664" s="132"/>
      <c r="P664" s="135"/>
      <c r="Q664" s="135"/>
      <c r="R664" s="135"/>
      <c r="S664" s="135"/>
      <c r="T664" s="136"/>
      <c r="U664" s="136"/>
      <c r="V664" s="136"/>
      <c r="W664" s="136"/>
      <c r="X664" s="136"/>
      <c r="Y664" s="136"/>
      <c r="Z664" s="136"/>
      <c r="AA664" s="136"/>
      <c r="AB664" s="136"/>
      <c r="AC664" s="136"/>
      <c r="AD664" s="136"/>
      <c r="AE664" s="136"/>
      <c r="AF664" s="133"/>
      <c r="AG664" s="133"/>
    </row>
    <row r="665" spans="1:33" x14ac:dyDescent="0.2">
      <c r="A665" s="132"/>
      <c r="B665" s="135"/>
      <c r="C665" s="133"/>
      <c r="D665" s="133"/>
      <c r="E665" s="133"/>
      <c r="F665" s="133"/>
      <c r="G665" s="133"/>
      <c r="H665" s="133"/>
      <c r="I665" s="133"/>
      <c r="J665" s="133"/>
      <c r="K665" s="134"/>
      <c r="L665" s="134"/>
      <c r="M665" s="132"/>
      <c r="N665" s="132"/>
      <c r="O665" s="132"/>
      <c r="P665" s="135"/>
      <c r="Q665" s="135"/>
      <c r="R665" s="135"/>
      <c r="S665" s="135"/>
      <c r="T665" s="136"/>
      <c r="U665" s="136"/>
      <c r="V665" s="136"/>
      <c r="W665" s="136"/>
      <c r="X665" s="136"/>
      <c r="Y665" s="136"/>
      <c r="Z665" s="136"/>
      <c r="AA665" s="136"/>
      <c r="AB665" s="136"/>
      <c r="AC665" s="136"/>
      <c r="AD665" s="136"/>
      <c r="AE665" s="136"/>
      <c r="AF665" s="133"/>
      <c r="AG665" s="133"/>
    </row>
    <row r="666" spans="1:33" x14ac:dyDescent="0.2">
      <c r="A666" s="132"/>
      <c r="B666" s="135"/>
      <c r="C666" s="133"/>
      <c r="D666" s="133"/>
      <c r="E666" s="133"/>
      <c r="F666" s="133"/>
      <c r="G666" s="133"/>
      <c r="H666" s="133"/>
      <c r="I666" s="133"/>
      <c r="J666" s="133"/>
      <c r="K666" s="134"/>
      <c r="L666" s="134"/>
      <c r="M666" s="132"/>
      <c r="N666" s="132"/>
      <c r="O666" s="132"/>
      <c r="P666" s="135"/>
      <c r="Q666" s="135"/>
      <c r="R666" s="135"/>
      <c r="S666" s="135"/>
      <c r="T666" s="136"/>
      <c r="U666" s="136"/>
      <c r="V666" s="136"/>
      <c r="W666" s="136"/>
      <c r="X666" s="136"/>
      <c r="Y666" s="136"/>
      <c r="Z666" s="136"/>
      <c r="AA666" s="136"/>
      <c r="AB666" s="136"/>
      <c r="AC666" s="136"/>
      <c r="AD666" s="136"/>
      <c r="AE666" s="136"/>
      <c r="AF666" s="133"/>
      <c r="AG666" s="133"/>
    </row>
    <row r="667" spans="1:33" x14ac:dyDescent="0.2">
      <c r="A667" s="132"/>
      <c r="B667" s="135"/>
      <c r="C667" s="133"/>
      <c r="D667" s="133"/>
      <c r="E667" s="133"/>
      <c r="F667" s="133"/>
      <c r="G667" s="133"/>
      <c r="H667" s="133"/>
      <c r="I667" s="133"/>
      <c r="J667" s="133"/>
      <c r="K667" s="134"/>
      <c r="L667" s="134"/>
      <c r="M667" s="132"/>
      <c r="N667" s="132"/>
      <c r="O667" s="132"/>
      <c r="P667" s="135"/>
      <c r="Q667" s="135"/>
      <c r="R667" s="135"/>
      <c r="S667" s="135"/>
      <c r="T667" s="136"/>
      <c r="U667" s="136"/>
      <c r="V667" s="136"/>
      <c r="W667" s="136"/>
      <c r="X667" s="136"/>
      <c r="Y667" s="136"/>
      <c r="Z667" s="136"/>
      <c r="AA667" s="136"/>
      <c r="AB667" s="136"/>
      <c r="AC667" s="136"/>
      <c r="AD667" s="136"/>
      <c r="AE667" s="136"/>
      <c r="AF667" s="133"/>
      <c r="AG667" s="133"/>
    </row>
    <row r="668" spans="1:33" x14ac:dyDescent="0.2">
      <c r="A668" s="132"/>
      <c r="B668" s="135"/>
      <c r="C668" s="133"/>
      <c r="D668" s="133"/>
      <c r="E668" s="133"/>
      <c r="F668" s="133"/>
      <c r="G668" s="133"/>
      <c r="H668" s="133"/>
      <c r="I668" s="133"/>
      <c r="J668" s="133"/>
      <c r="K668" s="134"/>
      <c r="L668" s="134"/>
      <c r="M668" s="132"/>
      <c r="N668" s="132"/>
      <c r="O668" s="132"/>
      <c r="P668" s="135"/>
      <c r="Q668" s="135"/>
      <c r="R668" s="135"/>
      <c r="S668" s="135"/>
      <c r="T668" s="136"/>
      <c r="U668" s="136"/>
      <c r="V668" s="136"/>
      <c r="W668" s="136"/>
      <c r="X668" s="136"/>
      <c r="Y668" s="136"/>
      <c r="Z668" s="136"/>
      <c r="AA668" s="136"/>
      <c r="AB668" s="136"/>
      <c r="AC668" s="136"/>
      <c r="AD668" s="136"/>
      <c r="AE668" s="136"/>
      <c r="AF668" s="133"/>
      <c r="AG668" s="133"/>
    </row>
    <row r="669" spans="1:33" x14ac:dyDescent="0.2">
      <c r="A669" s="132"/>
      <c r="B669" s="135"/>
      <c r="C669" s="133"/>
      <c r="D669" s="133"/>
      <c r="E669" s="133"/>
      <c r="F669" s="133"/>
      <c r="G669" s="133"/>
      <c r="H669" s="133"/>
      <c r="I669" s="133"/>
      <c r="J669" s="133"/>
      <c r="K669" s="134"/>
      <c r="L669" s="134"/>
      <c r="M669" s="132"/>
      <c r="N669" s="132"/>
      <c r="O669" s="132"/>
      <c r="P669" s="135"/>
      <c r="Q669" s="135"/>
      <c r="R669" s="135"/>
      <c r="S669" s="135"/>
      <c r="T669" s="136"/>
      <c r="U669" s="136"/>
      <c r="V669" s="136"/>
      <c r="W669" s="136"/>
      <c r="X669" s="136"/>
      <c r="Y669" s="136"/>
      <c r="Z669" s="136"/>
      <c r="AA669" s="136"/>
      <c r="AB669" s="136"/>
      <c r="AC669" s="136"/>
      <c r="AD669" s="136"/>
      <c r="AE669" s="136"/>
      <c r="AF669" s="133"/>
      <c r="AG669" s="133"/>
    </row>
    <row r="670" spans="1:33" x14ac:dyDescent="0.2">
      <c r="A670" s="132"/>
      <c r="B670" s="135"/>
      <c r="C670" s="133"/>
      <c r="D670" s="133"/>
      <c r="E670" s="133"/>
      <c r="F670" s="133"/>
      <c r="G670" s="133"/>
      <c r="H670" s="133"/>
      <c r="I670" s="133"/>
      <c r="J670" s="133"/>
      <c r="K670" s="134"/>
      <c r="L670" s="134"/>
      <c r="M670" s="132"/>
      <c r="N670" s="132"/>
      <c r="O670" s="132"/>
      <c r="P670" s="135"/>
      <c r="Q670" s="135"/>
      <c r="R670" s="135"/>
      <c r="S670" s="135"/>
      <c r="T670" s="136"/>
      <c r="U670" s="136"/>
      <c r="V670" s="136"/>
      <c r="W670" s="136"/>
      <c r="X670" s="136"/>
      <c r="Y670" s="136"/>
      <c r="Z670" s="136"/>
      <c r="AA670" s="136"/>
      <c r="AB670" s="136"/>
      <c r="AC670" s="136"/>
      <c r="AD670" s="136"/>
      <c r="AE670" s="136"/>
      <c r="AF670" s="133"/>
      <c r="AG670" s="133"/>
    </row>
    <row r="671" spans="1:33" x14ac:dyDescent="0.2">
      <c r="A671" s="132"/>
      <c r="B671" s="135"/>
      <c r="C671" s="133"/>
      <c r="D671" s="133"/>
      <c r="E671" s="133"/>
      <c r="F671" s="133"/>
      <c r="G671" s="133"/>
      <c r="H671" s="133"/>
      <c r="I671" s="133"/>
      <c r="J671" s="133"/>
      <c r="K671" s="134"/>
      <c r="L671" s="134"/>
      <c r="M671" s="132"/>
      <c r="N671" s="132"/>
      <c r="O671" s="132"/>
      <c r="P671" s="135"/>
      <c r="Q671" s="135"/>
      <c r="R671" s="135"/>
      <c r="S671" s="135"/>
      <c r="T671" s="136"/>
      <c r="U671" s="136"/>
      <c r="V671" s="136"/>
      <c r="W671" s="136"/>
      <c r="X671" s="136"/>
      <c r="Y671" s="136"/>
      <c r="Z671" s="136"/>
      <c r="AA671" s="136"/>
      <c r="AB671" s="136"/>
      <c r="AC671" s="136"/>
      <c r="AD671" s="136"/>
      <c r="AE671" s="136"/>
      <c r="AF671" s="133"/>
      <c r="AG671" s="133"/>
    </row>
    <row r="672" spans="1:33" x14ac:dyDescent="0.2">
      <c r="A672" s="132"/>
      <c r="B672" s="135"/>
      <c r="C672" s="133"/>
      <c r="D672" s="133"/>
      <c r="E672" s="133"/>
      <c r="F672" s="133"/>
      <c r="G672" s="133"/>
      <c r="H672" s="133"/>
      <c r="I672" s="133"/>
      <c r="J672" s="133"/>
      <c r="K672" s="134"/>
      <c r="L672" s="134"/>
      <c r="M672" s="132"/>
      <c r="N672" s="132"/>
      <c r="O672" s="132"/>
      <c r="P672" s="135"/>
      <c r="Q672" s="135"/>
      <c r="R672" s="135"/>
      <c r="S672" s="135"/>
      <c r="T672" s="136"/>
      <c r="U672" s="136"/>
      <c r="V672" s="136"/>
      <c r="W672" s="136"/>
      <c r="X672" s="136"/>
      <c r="Y672" s="136"/>
      <c r="Z672" s="136"/>
      <c r="AA672" s="136"/>
      <c r="AB672" s="136"/>
      <c r="AC672" s="136"/>
      <c r="AD672" s="136"/>
      <c r="AE672" s="136"/>
      <c r="AF672" s="133"/>
      <c r="AG672" s="133"/>
    </row>
    <row r="673" spans="1:33" x14ac:dyDescent="0.2">
      <c r="A673" s="132"/>
      <c r="B673" s="135"/>
      <c r="C673" s="133"/>
      <c r="D673" s="133"/>
      <c r="E673" s="133"/>
      <c r="F673" s="133"/>
      <c r="G673" s="133"/>
      <c r="H673" s="133"/>
      <c r="I673" s="133"/>
      <c r="J673" s="133"/>
      <c r="K673" s="134"/>
      <c r="L673" s="134"/>
      <c r="M673" s="132"/>
      <c r="N673" s="132"/>
      <c r="O673" s="132"/>
      <c r="P673" s="135"/>
      <c r="Q673" s="135"/>
      <c r="R673" s="135"/>
      <c r="S673" s="135"/>
      <c r="T673" s="136"/>
      <c r="U673" s="136"/>
      <c r="V673" s="136"/>
      <c r="W673" s="136"/>
      <c r="X673" s="136"/>
      <c r="Y673" s="136"/>
      <c r="Z673" s="136"/>
      <c r="AA673" s="136"/>
      <c r="AB673" s="136"/>
      <c r="AC673" s="136"/>
      <c r="AD673" s="136"/>
      <c r="AE673" s="136"/>
      <c r="AF673" s="133"/>
      <c r="AG673" s="133"/>
    </row>
    <row r="674" spans="1:33" x14ac:dyDescent="0.2">
      <c r="A674" s="132"/>
      <c r="B674" s="135"/>
      <c r="C674" s="133"/>
      <c r="D674" s="133"/>
      <c r="E674" s="133"/>
      <c r="F674" s="133"/>
      <c r="G674" s="133"/>
      <c r="H674" s="133"/>
      <c r="I674" s="133"/>
      <c r="J674" s="133"/>
      <c r="K674" s="134"/>
      <c r="L674" s="134"/>
      <c r="M674" s="132"/>
      <c r="N674" s="132"/>
      <c r="O674" s="132"/>
      <c r="P674" s="135"/>
      <c r="Q674" s="135"/>
      <c r="R674" s="135"/>
      <c r="S674" s="135"/>
      <c r="T674" s="136"/>
      <c r="U674" s="136"/>
      <c r="V674" s="136"/>
      <c r="W674" s="136"/>
      <c r="X674" s="136"/>
      <c r="Y674" s="136"/>
      <c r="Z674" s="136"/>
      <c r="AA674" s="136"/>
      <c r="AB674" s="136"/>
      <c r="AC674" s="136"/>
      <c r="AD674" s="136"/>
      <c r="AE674" s="136"/>
      <c r="AF674" s="133"/>
      <c r="AG674" s="133"/>
    </row>
    <row r="675" spans="1:33" x14ac:dyDescent="0.2">
      <c r="A675" s="132"/>
      <c r="B675" s="135"/>
      <c r="C675" s="133"/>
      <c r="D675" s="133"/>
      <c r="E675" s="133"/>
      <c r="F675" s="133"/>
      <c r="G675" s="133"/>
      <c r="H675" s="133"/>
      <c r="I675" s="133"/>
      <c r="J675" s="133"/>
      <c r="K675" s="134"/>
      <c r="L675" s="134"/>
      <c r="M675" s="132"/>
      <c r="N675" s="132"/>
      <c r="O675" s="132"/>
      <c r="P675" s="135"/>
      <c r="Q675" s="135"/>
      <c r="R675" s="135"/>
      <c r="S675" s="135"/>
      <c r="T675" s="136"/>
      <c r="U675" s="136"/>
      <c r="V675" s="136"/>
      <c r="W675" s="136"/>
      <c r="X675" s="136"/>
      <c r="Y675" s="136"/>
      <c r="Z675" s="136"/>
      <c r="AA675" s="136"/>
      <c r="AB675" s="136"/>
      <c r="AC675" s="136"/>
      <c r="AD675" s="136"/>
      <c r="AE675" s="136"/>
      <c r="AF675" s="133"/>
      <c r="AG675" s="133"/>
    </row>
    <row r="676" spans="1:33" x14ac:dyDescent="0.2">
      <c r="A676" s="132"/>
      <c r="B676" s="135"/>
      <c r="C676" s="133"/>
      <c r="D676" s="133"/>
      <c r="E676" s="133"/>
      <c r="F676" s="133"/>
      <c r="G676" s="133"/>
      <c r="H676" s="133"/>
      <c r="I676" s="133"/>
      <c r="J676" s="133"/>
      <c r="K676" s="134"/>
      <c r="L676" s="134"/>
      <c r="M676" s="132"/>
      <c r="N676" s="132"/>
      <c r="O676" s="132"/>
      <c r="P676" s="135"/>
      <c r="Q676" s="135"/>
      <c r="R676" s="135"/>
      <c r="S676" s="135"/>
      <c r="T676" s="136"/>
      <c r="U676" s="136"/>
      <c r="V676" s="136"/>
      <c r="W676" s="136"/>
      <c r="X676" s="136"/>
      <c r="Y676" s="136"/>
      <c r="Z676" s="136"/>
      <c r="AA676" s="136"/>
      <c r="AB676" s="136"/>
      <c r="AC676" s="136"/>
      <c r="AD676" s="136"/>
      <c r="AE676" s="136"/>
      <c r="AF676" s="133"/>
      <c r="AG676" s="133"/>
    </row>
    <row r="677" spans="1:33" x14ac:dyDescent="0.2">
      <c r="A677" s="132"/>
      <c r="B677" s="135"/>
      <c r="C677" s="133"/>
      <c r="D677" s="133"/>
      <c r="E677" s="133"/>
      <c r="F677" s="133"/>
      <c r="G677" s="133"/>
      <c r="H677" s="133"/>
      <c r="I677" s="133"/>
      <c r="J677" s="133"/>
      <c r="K677" s="134"/>
      <c r="L677" s="134"/>
      <c r="M677" s="132"/>
      <c r="N677" s="132"/>
      <c r="O677" s="132"/>
      <c r="P677" s="135"/>
      <c r="Q677" s="135"/>
      <c r="R677" s="135"/>
      <c r="S677" s="135"/>
      <c r="T677" s="136"/>
      <c r="U677" s="136"/>
      <c r="V677" s="136"/>
      <c r="W677" s="136"/>
      <c r="X677" s="136"/>
      <c r="Y677" s="136"/>
      <c r="Z677" s="136"/>
      <c r="AA677" s="136"/>
      <c r="AB677" s="136"/>
      <c r="AC677" s="136"/>
      <c r="AD677" s="136"/>
      <c r="AE677" s="136"/>
      <c r="AF677" s="133"/>
      <c r="AG677" s="133"/>
    </row>
    <row r="678" spans="1:33" x14ac:dyDescent="0.2">
      <c r="A678" s="132"/>
      <c r="B678" s="135"/>
      <c r="C678" s="133"/>
      <c r="D678" s="133"/>
      <c r="E678" s="133"/>
      <c r="F678" s="133"/>
      <c r="G678" s="133"/>
      <c r="H678" s="133"/>
      <c r="I678" s="133"/>
      <c r="J678" s="133"/>
      <c r="K678" s="134"/>
      <c r="L678" s="134"/>
      <c r="M678" s="132"/>
      <c r="N678" s="132"/>
      <c r="O678" s="132"/>
      <c r="P678" s="135"/>
      <c r="Q678" s="135"/>
      <c r="R678" s="135"/>
      <c r="S678" s="135"/>
      <c r="T678" s="136"/>
      <c r="U678" s="136"/>
      <c r="V678" s="136"/>
      <c r="W678" s="136"/>
      <c r="X678" s="136"/>
      <c r="Y678" s="136"/>
      <c r="Z678" s="136"/>
      <c r="AA678" s="136"/>
      <c r="AB678" s="136"/>
      <c r="AC678" s="136"/>
      <c r="AD678" s="136"/>
      <c r="AE678" s="136"/>
      <c r="AF678" s="133"/>
      <c r="AG678" s="133"/>
    </row>
    <row r="679" spans="1:33" x14ac:dyDescent="0.2">
      <c r="A679" s="132"/>
      <c r="B679" s="135"/>
      <c r="C679" s="133"/>
      <c r="D679" s="133"/>
      <c r="E679" s="133"/>
      <c r="F679" s="133"/>
      <c r="G679" s="133"/>
      <c r="H679" s="133"/>
      <c r="I679" s="133"/>
      <c r="J679" s="133"/>
      <c r="K679" s="134"/>
      <c r="L679" s="134"/>
      <c r="M679" s="132"/>
      <c r="N679" s="132"/>
      <c r="O679" s="132"/>
      <c r="P679" s="135"/>
      <c r="Q679" s="135"/>
      <c r="R679" s="135"/>
      <c r="S679" s="135"/>
      <c r="T679" s="136"/>
      <c r="U679" s="136"/>
      <c r="V679" s="136"/>
      <c r="W679" s="136"/>
      <c r="X679" s="136"/>
      <c r="Y679" s="136"/>
      <c r="Z679" s="136"/>
      <c r="AA679" s="136"/>
      <c r="AB679" s="136"/>
      <c r="AC679" s="136"/>
      <c r="AD679" s="136"/>
      <c r="AE679" s="136"/>
      <c r="AF679" s="133"/>
      <c r="AG679" s="133"/>
    </row>
    <row r="680" spans="1:33" x14ac:dyDescent="0.2">
      <c r="A680" s="132"/>
      <c r="B680" s="135"/>
      <c r="C680" s="133"/>
      <c r="D680" s="133"/>
      <c r="E680" s="133"/>
      <c r="F680" s="133"/>
      <c r="G680" s="133"/>
      <c r="H680" s="133"/>
      <c r="I680" s="133"/>
      <c r="J680" s="133"/>
      <c r="K680" s="134"/>
      <c r="L680" s="134"/>
      <c r="M680" s="132"/>
      <c r="N680" s="132"/>
      <c r="O680" s="132"/>
      <c r="P680" s="135"/>
      <c r="Q680" s="135"/>
      <c r="R680" s="135"/>
      <c r="S680" s="135"/>
      <c r="T680" s="136"/>
      <c r="U680" s="136"/>
      <c r="V680" s="136"/>
      <c r="W680" s="136"/>
      <c r="X680" s="136"/>
      <c r="Y680" s="136"/>
      <c r="Z680" s="136"/>
      <c r="AA680" s="136"/>
      <c r="AB680" s="136"/>
      <c r="AC680" s="136"/>
      <c r="AD680" s="136"/>
      <c r="AE680" s="136"/>
      <c r="AF680" s="133"/>
      <c r="AG680" s="133"/>
    </row>
    <row r="681" spans="1:33" x14ac:dyDescent="0.2">
      <c r="A681" s="132"/>
      <c r="B681" s="135"/>
      <c r="C681" s="133"/>
      <c r="D681" s="133"/>
      <c r="E681" s="133"/>
      <c r="F681" s="133"/>
      <c r="G681" s="133"/>
      <c r="H681" s="133"/>
      <c r="I681" s="133"/>
      <c r="J681" s="133"/>
      <c r="K681" s="134"/>
      <c r="L681" s="134"/>
      <c r="M681" s="132"/>
      <c r="N681" s="132"/>
      <c r="O681" s="132"/>
      <c r="P681" s="135"/>
      <c r="Q681" s="135"/>
      <c r="R681" s="135"/>
      <c r="S681" s="135"/>
      <c r="T681" s="136"/>
      <c r="U681" s="136"/>
      <c r="V681" s="136"/>
      <c r="W681" s="136"/>
      <c r="X681" s="136"/>
      <c r="Y681" s="136"/>
      <c r="Z681" s="136"/>
      <c r="AA681" s="136"/>
      <c r="AB681" s="136"/>
      <c r="AC681" s="136"/>
      <c r="AD681" s="136"/>
      <c r="AE681" s="136"/>
      <c r="AF681" s="133"/>
      <c r="AG681" s="133"/>
    </row>
    <row r="682" spans="1:33" x14ac:dyDescent="0.2">
      <c r="A682" s="132"/>
      <c r="B682" s="135"/>
      <c r="C682" s="133"/>
      <c r="D682" s="133"/>
      <c r="E682" s="133"/>
      <c r="F682" s="133"/>
      <c r="G682" s="133"/>
      <c r="H682" s="133"/>
      <c r="I682" s="133"/>
      <c r="J682" s="133"/>
      <c r="K682" s="134"/>
      <c r="L682" s="134"/>
      <c r="M682" s="132"/>
      <c r="N682" s="132"/>
      <c r="O682" s="132"/>
      <c r="P682" s="135"/>
      <c r="Q682" s="135"/>
      <c r="R682" s="135"/>
      <c r="S682" s="135"/>
      <c r="T682" s="136"/>
      <c r="U682" s="136"/>
      <c r="V682" s="136"/>
      <c r="W682" s="136"/>
      <c r="X682" s="136"/>
      <c r="Y682" s="136"/>
      <c r="Z682" s="136"/>
      <c r="AA682" s="136"/>
      <c r="AB682" s="136"/>
      <c r="AC682" s="136"/>
      <c r="AD682" s="136"/>
      <c r="AE682" s="136"/>
      <c r="AF682" s="133"/>
      <c r="AG682" s="133"/>
    </row>
    <row r="683" spans="1:33" x14ac:dyDescent="0.2">
      <c r="A683" s="132"/>
      <c r="B683" s="135"/>
      <c r="C683" s="133"/>
      <c r="D683" s="133"/>
      <c r="E683" s="133"/>
      <c r="F683" s="133"/>
      <c r="G683" s="133"/>
      <c r="H683" s="133"/>
      <c r="I683" s="133"/>
      <c r="J683" s="133"/>
      <c r="K683" s="134"/>
      <c r="L683" s="134"/>
      <c r="M683" s="132"/>
      <c r="N683" s="132"/>
      <c r="O683" s="132"/>
      <c r="P683" s="135"/>
      <c r="Q683" s="135"/>
      <c r="R683" s="135"/>
      <c r="S683" s="135"/>
      <c r="T683" s="136"/>
      <c r="U683" s="136"/>
      <c r="V683" s="136"/>
      <c r="W683" s="136"/>
      <c r="X683" s="136"/>
      <c r="Y683" s="136"/>
      <c r="Z683" s="136"/>
      <c r="AA683" s="136"/>
      <c r="AB683" s="136"/>
      <c r="AC683" s="136"/>
      <c r="AD683" s="136"/>
      <c r="AE683" s="136"/>
      <c r="AF683" s="133"/>
      <c r="AG683" s="133"/>
    </row>
    <row r="684" spans="1:33" x14ac:dyDescent="0.2">
      <c r="A684" s="132"/>
      <c r="B684" s="135"/>
      <c r="C684" s="133"/>
      <c r="D684" s="133"/>
      <c r="E684" s="133"/>
      <c r="F684" s="133"/>
      <c r="G684" s="133"/>
      <c r="H684" s="133"/>
      <c r="I684" s="133"/>
      <c r="J684" s="133"/>
      <c r="K684" s="134"/>
      <c r="L684" s="134"/>
      <c r="M684" s="132"/>
      <c r="N684" s="132"/>
      <c r="O684" s="132"/>
      <c r="P684" s="135"/>
      <c r="Q684" s="135"/>
      <c r="R684" s="135"/>
      <c r="S684" s="135"/>
      <c r="T684" s="136"/>
      <c r="U684" s="136"/>
      <c r="V684" s="136"/>
      <c r="W684" s="136"/>
      <c r="X684" s="136"/>
      <c r="Y684" s="136"/>
      <c r="Z684" s="136"/>
      <c r="AA684" s="136"/>
      <c r="AB684" s="136"/>
      <c r="AC684" s="136"/>
      <c r="AD684" s="136"/>
      <c r="AE684" s="136"/>
      <c r="AF684" s="133"/>
      <c r="AG684" s="133"/>
    </row>
    <row r="685" spans="1:33" x14ac:dyDescent="0.2">
      <c r="A685" s="132"/>
      <c r="B685" s="135"/>
      <c r="C685" s="133"/>
      <c r="D685" s="133"/>
      <c r="E685" s="133"/>
      <c r="F685" s="133"/>
      <c r="G685" s="133"/>
      <c r="H685" s="133"/>
      <c r="I685" s="133"/>
      <c r="J685" s="133"/>
      <c r="K685" s="134"/>
      <c r="L685" s="134"/>
      <c r="M685" s="132"/>
      <c r="N685" s="132"/>
      <c r="O685" s="132"/>
      <c r="P685" s="135"/>
      <c r="Q685" s="135"/>
      <c r="R685" s="135"/>
      <c r="S685" s="135"/>
      <c r="T685" s="136"/>
      <c r="U685" s="136"/>
      <c r="V685" s="136"/>
      <c r="W685" s="136"/>
      <c r="X685" s="136"/>
      <c r="Y685" s="136"/>
      <c r="Z685" s="136"/>
      <c r="AA685" s="136"/>
      <c r="AB685" s="136"/>
      <c r="AC685" s="136"/>
      <c r="AD685" s="136"/>
      <c r="AE685" s="136"/>
      <c r="AF685" s="133"/>
      <c r="AG685" s="133"/>
    </row>
    <row r="686" spans="1:33" x14ac:dyDescent="0.2">
      <c r="A686" s="132"/>
      <c r="B686" s="135"/>
      <c r="C686" s="133"/>
      <c r="D686" s="133"/>
      <c r="E686" s="133"/>
      <c r="F686" s="133"/>
      <c r="G686" s="133"/>
      <c r="H686" s="133"/>
      <c r="I686" s="133"/>
      <c r="J686" s="133"/>
      <c r="K686" s="134"/>
      <c r="L686" s="134"/>
      <c r="M686" s="132"/>
      <c r="N686" s="132"/>
      <c r="O686" s="132"/>
      <c r="P686" s="135"/>
      <c r="Q686" s="135"/>
      <c r="R686" s="135"/>
      <c r="S686" s="135"/>
      <c r="T686" s="136"/>
      <c r="U686" s="136"/>
      <c r="V686" s="136"/>
      <c r="W686" s="136"/>
      <c r="X686" s="136"/>
      <c r="Y686" s="136"/>
      <c r="Z686" s="136"/>
      <c r="AA686" s="136"/>
      <c r="AB686" s="136"/>
      <c r="AC686" s="136"/>
      <c r="AD686" s="136"/>
      <c r="AE686" s="136"/>
      <c r="AF686" s="133"/>
      <c r="AG686" s="133"/>
    </row>
    <row r="687" spans="1:33" x14ac:dyDescent="0.2">
      <c r="A687" s="132"/>
      <c r="B687" s="135"/>
      <c r="C687" s="133"/>
      <c r="D687" s="133"/>
      <c r="E687" s="133"/>
      <c r="F687" s="133"/>
      <c r="G687" s="133"/>
      <c r="H687" s="133"/>
      <c r="I687" s="133"/>
      <c r="J687" s="133"/>
      <c r="K687" s="134"/>
      <c r="L687" s="134"/>
      <c r="M687" s="132"/>
      <c r="N687" s="132"/>
      <c r="O687" s="132"/>
      <c r="P687" s="135"/>
      <c r="Q687" s="135"/>
      <c r="R687" s="135"/>
      <c r="S687" s="135"/>
      <c r="T687" s="136"/>
      <c r="U687" s="136"/>
      <c r="V687" s="136"/>
      <c r="W687" s="136"/>
      <c r="X687" s="136"/>
      <c r="Y687" s="136"/>
      <c r="Z687" s="136"/>
      <c r="AA687" s="136"/>
      <c r="AB687" s="136"/>
      <c r="AC687" s="136"/>
      <c r="AD687" s="136"/>
      <c r="AE687" s="136"/>
      <c r="AF687" s="133"/>
      <c r="AG687" s="133"/>
    </row>
    <row r="688" spans="1:33" x14ac:dyDescent="0.2">
      <c r="A688" s="132"/>
      <c r="B688" s="135"/>
      <c r="C688" s="133"/>
      <c r="D688" s="133"/>
      <c r="E688" s="133"/>
      <c r="F688" s="133"/>
      <c r="G688" s="133"/>
      <c r="H688" s="133"/>
      <c r="I688" s="133"/>
      <c r="J688" s="133"/>
      <c r="K688" s="134"/>
      <c r="L688" s="134"/>
      <c r="M688" s="132"/>
      <c r="N688" s="132"/>
      <c r="O688" s="132"/>
      <c r="P688" s="135"/>
      <c r="Q688" s="135"/>
      <c r="R688" s="135"/>
      <c r="S688" s="135"/>
      <c r="T688" s="136"/>
      <c r="U688" s="136"/>
      <c r="V688" s="136"/>
      <c r="W688" s="136"/>
      <c r="X688" s="136"/>
      <c r="Y688" s="136"/>
      <c r="Z688" s="136"/>
      <c r="AA688" s="136"/>
      <c r="AB688" s="136"/>
      <c r="AC688" s="136"/>
      <c r="AD688" s="136"/>
      <c r="AE688" s="136"/>
      <c r="AF688" s="133"/>
      <c r="AG688" s="133"/>
    </row>
    <row r="689" spans="1:33" x14ac:dyDescent="0.2">
      <c r="A689" s="132"/>
      <c r="B689" s="135"/>
      <c r="C689" s="133"/>
      <c r="D689" s="133"/>
      <c r="E689" s="133"/>
      <c r="F689" s="133"/>
      <c r="G689" s="133"/>
      <c r="H689" s="133"/>
      <c r="I689" s="133"/>
      <c r="J689" s="133"/>
      <c r="K689" s="134"/>
      <c r="L689" s="134"/>
      <c r="M689" s="132"/>
      <c r="N689" s="132"/>
      <c r="O689" s="132"/>
      <c r="P689" s="135"/>
      <c r="Q689" s="135"/>
      <c r="R689" s="135"/>
      <c r="S689" s="135"/>
      <c r="T689" s="136"/>
      <c r="U689" s="136"/>
      <c r="V689" s="136"/>
      <c r="W689" s="136"/>
      <c r="X689" s="136"/>
      <c r="Y689" s="136"/>
      <c r="Z689" s="136"/>
      <c r="AA689" s="136"/>
      <c r="AB689" s="136"/>
      <c r="AC689" s="136"/>
      <c r="AD689" s="136"/>
      <c r="AE689" s="136"/>
      <c r="AF689" s="133"/>
      <c r="AG689" s="133"/>
    </row>
    <row r="690" spans="1:33" x14ac:dyDescent="0.2">
      <c r="A690" s="132"/>
      <c r="B690" s="135"/>
      <c r="C690" s="133"/>
      <c r="D690" s="133"/>
      <c r="E690" s="133"/>
      <c r="F690" s="133"/>
      <c r="G690" s="133"/>
      <c r="H690" s="133"/>
      <c r="I690" s="133"/>
      <c r="J690" s="133"/>
      <c r="K690" s="134"/>
      <c r="L690" s="134"/>
      <c r="M690" s="132"/>
      <c r="N690" s="132"/>
      <c r="O690" s="132"/>
      <c r="P690" s="135"/>
      <c r="Q690" s="135"/>
      <c r="R690" s="135"/>
      <c r="S690" s="135"/>
      <c r="T690" s="136"/>
      <c r="U690" s="136"/>
      <c r="V690" s="136"/>
      <c r="W690" s="136"/>
      <c r="X690" s="136"/>
      <c r="Y690" s="136"/>
      <c r="Z690" s="136"/>
      <c r="AA690" s="136"/>
      <c r="AB690" s="136"/>
      <c r="AC690" s="136"/>
      <c r="AD690" s="136"/>
      <c r="AE690" s="136"/>
      <c r="AF690" s="133"/>
      <c r="AG690" s="133"/>
    </row>
    <row r="691" spans="1:33" x14ac:dyDescent="0.2">
      <c r="A691" s="132"/>
      <c r="B691" s="135"/>
      <c r="C691" s="133"/>
      <c r="D691" s="133"/>
      <c r="E691" s="133"/>
      <c r="F691" s="133"/>
      <c r="G691" s="133"/>
      <c r="H691" s="133"/>
      <c r="I691" s="133"/>
      <c r="J691" s="133"/>
      <c r="K691" s="134"/>
      <c r="L691" s="134"/>
      <c r="M691" s="132"/>
      <c r="N691" s="132"/>
      <c r="O691" s="132"/>
      <c r="P691" s="135"/>
      <c r="Q691" s="135"/>
      <c r="R691" s="135"/>
      <c r="S691" s="135"/>
      <c r="T691" s="136"/>
      <c r="U691" s="136"/>
      <c r="V691" s="136"/>
      <c r="W691" s="136"/>
      <c r="X691" s="136"/>
      <c r="Y691" s="136"/>
      <c r="Z691" s="136"/>
      <c r="AA691" s="136"/>
      <c r="AB691" s="136"/>
      <c r="AC691" s="136"/>
      <c r="AD691" s="136"/>
      <c r="AE691" s="136"/>
      <c r="AF691" s="133"/>
      <c r="AG691" s="133"/>
    </row>
    <row r="692" spans="1:33" x14ac:dyDescent="0.2">
      <c r="A692" s="132"/>
      <c r="B692" s="135"/>
      <c r="C692" s="133"/>
      <c r="D692" s="133"/>
      <c r="E692" s="133"/>
      <c r="F692" s="133"/>
      <c r="G692" s="133"/>
      <c r="H692" s="133"/>
      <c r="I692" s="133"/>
      <c r="J692" s="133"/>
      <c r="K692" s="134"/>
      <c r="L692" s="134"/>
      <c r="M692" s="132"/>
      <c r="N692" s="132"/>
      <c r="O692" s="132"/>
      <c r="P692" s="135"/>
      <c r="Q692" s="135"/>
      <c r="R692" s="135"/>
      <c r="S692" s="135"/>
      <c r="T692" s="136"/>
      <c r="U692" s="136"/>
      <c r="V692" s="136"/>
      <c r="W692" s="136"/>
      <c r="X692" s="136"/>
      <c r="Y692" s="136"/>
      <c r="Z692" s="136"/>
      <c r="AA692" s="136"/>
      <c r="AB692" s="136"/>
      <c r="AC692" s="136"/>
      <c r="AD692" s="136"/>
      <c r="AE692" s="136"/>
      <c r="AF692" s="133"/>
      <c r="AG692" s="133"/>
    </row>
    <row r="693" spans="1:33" x14ac:dyDescent="0.2">
      <c r="A693" s="132"/>
      <c r="B693" s="135"/>
      <c r="C693" s="133"/>
      <c r="D693" s="133"/>
      <c r="E693" s="133"/>
      <c r="F693" s="133"/>
      <c r="G693" s="133"/>
      <c r="H693" s="133"/>
      <c r="I693" s="133"/>
      <c r="J693" s="133"/>
      <c r="K693" s="134"/>
      <c r="L693" s="134"/>
      <c r="M693" s="132"/>
      <c r="N693" s="132"/>
      <c r="O693" s="132"/>
      <c r="P693" s="135"/>
      <c r="Q693" s="135"/>
      <c r="R693" s="135"/>
      <c r="S693" s="135"/>
      <c r="T693" s="136"/>
      <c r="U693" s="136"/>
      <c r="V693" s="136"/>
      <c r="W693" s="136"/>
      <c r="X693" s="136"/>
      <c r="Y693" s="136"/>
      <c r="Z693" s="136"/>
      <c r="AA693" s="136"/>
      <c r="AB693" s="136"/>
      <c r="AC693" s="136"/>
      <c r="AD693" s="136"/>
      <c r="AE693" s="136"/>
      <c r="AF693" s="133"/>
      <c r="AG693" s="133"/>
    </row>
    <row r="694" spans="1:33" x14ac:dyDescent="0.2">
      <c r="A694" s="132"/>
      <c r="B694" s="135"/>
      <c r="C694" s="133"/>
      <c r="D694" s="133"/>
      <c r="E694" s="133"/>
      <c r="F694" s="133"/>
      <c r="G694" s="133"/>
      <c r="H694" s="133"/>
      <c r="I694" s="133"/>
      <c r="J694" s="133"/>
      <c r="K694" s="134"/>
      <c r="L694" s="134"/>
      <c r="M694" s="132"/>
      <c r="N694" s="132"/>
      <c r="O694" s="132"/>
      <c r="P694" s="135"/>
      <c r="Q694" s="135"/>
      <c r="R694" s="135"/>
      <c r="S694" s="135"/>
      <c r="T694" s="136"/>
      <c r="U694" s="136"/>
      <c r="V694" s="136"/>
      <c r="W694" s="136"/>
      <c r="X694" s="136"/>
      <c r="Y694" s="136"/>
      <c r="Z694" s="136"/>
      <c r="AA694" s="136"/>
      <c r="AB694" s="136"/>
      <c r="AC694" s="136"/>
      <c r="AD694" s="136"/>
      <c r="AE694" s="136"/>
      <c r="AF694" s="133"/>
      <c r="AG694" s="133"/>
    </row>
    <row r="695" spans="1:33" x14ac:dyDescent="0.2">
      <c r="A695" s="132"/>
      <c r="B695" s="135"/>
      <c r="C695" s="133"/>
      <c r="D695" s="133"/>
      <c r="E695" s="133"/>
      <c r="F695" s="133"/>
      <c r="G695" s="133"/>
      <c r="H695" s="133"/>
      <c r="I695" s="133"/>
      <c r="J695" s="133"/>
      <c r="K695" s="134"/>
      <c r="L695" s="134"/>
      <c r="M695" s="132"/>
      <c r="N695" s="132"/>
      <c r="O695" s="132"/>
      <c r="P695" s="135"/>
      <c r="Q695" s="135"/>
      <c r="R695" s="135"/>
      <c r="S695" s="135"/>
      <c r="T695" s="136"/>
      <c r="U695" s="136"/>
      <c r="V695" s="136"/>
      <c r="W695" s="136"/>
      <c r="X695" s="136"/>
      <c r="Y695" s="136"/>
      <c r="Z695" s="136"/>
      <c r="AA695" s="136"/>
      <c r="AB695" s="136"/>
      <c r="AC695" s="136"/>
      <c r="AD695" s="136"/>
      <c r="AE695" s="136"/>
      <c r="AF695" s="133"/>
      <c r="AG695" s="133"/>
    </row>
    <row r="696" spans="1:33" x14ac:dyDescent="0.2">
      <c r="A696" s="132"/>
      <c r="B696" s="135"/>
      <c r="C696" s="133"/>
      <c r="D696" s="133"/>
      <c r="E696" s="133"/>
      <c r="F696" s="133"/>
      <c r="G696" s="133"/>
      <c r="H696" s="133"/>
      <c r="I696" s="133"/>
      <c r="J696" s="133"/>
      <c r="K696" s="134"/>
      <c r="L696" s="134"/>
      <c r="M696" s="132"/>
      <c r="N696" s="132"/>
      <c r="O696" s="132"/>
      <c r="P696" s="135"/>
      <c r="Q696" s="135"/>
      <c r="R696" s="135"/>
      <c r="S696" s="135"/>
      <c r="T696" s="136"/>
      <c r="U696" s="136"/>
      <c r="V696" s="136"/>
      <c r="W696" s="136"/>
      <c r="X696" s="136"/>
      <c r="Y696" s="136"/>
      <c r="Z696" s="136"/>
      <c r="AA696" s="136"/>
      <c r="AB696" s="136"/>
      <c r="AC696" s="136"/>
      <c r="AD696" s="136"/>
      <c r="AE696" s="136"/>
      <c r="AF696" s="133"/>
      <c r="AG696" s="133"/>
    </row>
    <row r="697" spans="1:33" x14ac:dyDescent="0.2">
      <c r="A697" s="132"/>
      <c r="B697" s="135"/>
      <c r="C697" s="133"/>
      <c r="D697" s="133"/>
      <c r="E697" s="133"/>
      <c r="F697" s="133"/>
      <c r="G697" s="133"/>
      <c r="H697" s="133"/>
      <c r="I697" s="133"/>
      <c r="J697" s="133"/>
      <c r="K697" s="134"/>
      <c r="L697" s="134"/>
      <c r="M697" s="132"/>
      <c r="N697" s="132"/>
      <c r="O697" s="132"/>
      <c r="P697" s="135"/>
      <c r="Q697" s="135"/>
      <c r="R697" s="135"/>
      <c r="S697" s="135"/>
      <c r="T697" s="136"/>
      <c r="U697" s="136"/>
      <c r="V697" s="136"/>
      <c r="W697" s="136"/>
      <c r="X697" s="136"/>
      <c r="Y697" s="136"/>
      <c r="Z697" s="136"/>
      <c r="AA697" s="136"/>
      <c r="AB697" s="136"/>
      <c r="AC697" s="136"/>
      <c r="AD697" s="136"/>
      <c r="AE697" s="136"/>
      <c r="AF697" s="133"/>
      <c r="AG697" s="133"/>
    </row>
    <row r="698" spans="1:33" x14ac:dyDescent="0.2">
      <c r="A698" s="132"/>
      <c r="B698" s="135"/>
      <c r="C698" s="133"/>
      <c r="D698" s="133"/>
      <c r="E698" s="133"/>
      <c r="F698" s="133"/>
      <c r="G698" s="133"/>
      <c r="H698" s="133"/>
      <c r="I698" s="133"/>
      <c r="J698" s="133"/>
      <c r="K698" s="134"/>
      <c r="L698" s="134"/>
      <c r="M698" s="132"/>
      <c r="N698" s="132"/>
      <c r="O698" s="132"/>
      <c r="P698" s="135"/>
      <c r="Q698" s="135"/>
      <c r="R698" s="135"/>
      <c r="S698" s="135"/>
      <c r="T698" s="136"/>
      <c r="U698" s="136"/>
      <c r="V698" s="136"/>
      <c r="W698" s="136"/>
      <c r="X698" s="136"/>
      <c r="Y698" s="136"/>
      <c r="Z698" s="136"/>
      <c r="AA698" s="136"/>
      <c r="AB698" s="136"/>
      <c r="AC698" s="136"/>
      <c r="AD698" s="136"/>
      <c r="AE698" s="136"/>
      <c r="AF698" s="133"/>
      <c r="AG698" s="133"/>
    </row>
    <row r="699" spans="1:33" x14ac:dyDescent="0.2">
      <c r="A699" s="132"/>
      <c r="B699" s="135"/>
      <c r="C699" s="133"/>
      <c r="D699" s="133"/>
      <c r="E699" s="133"/>
      <c r="F699" s="133"/>
      <c r="G699" s="133"/>
      <c r="H699" s="133"/>
      <c r="I699" s="133"/>
      <c r="J699" s="133"/>
      <c r="K699" s="134"/>
      <c r="L699" s="134"/>
      <c r="M699" s="132"/>
      <c r="N699" s="132"/>
      <c r="O699" s="132"/>
      <c r="P699" s="135"/>
      <c r="Q699" s="135"/>
      <c r="R699" s="135"/>
      <c r="S699" s="135"/>
      <c r="T699" s="136"/>
      <c r="U699" s="136"/>
      <c r="V699" s="136"/>
      <c r="W699" s="136"/>
      <c r="X699" s="136"/>
      <c r="Y699" s="136"/>
      <c r="Z699" s="136"/>
      <c r="AA699" s="136"/>
      <c r="AB699" s="136"/>
      <c r="AC699" s="136"/>
      <c r="AD699" s="136"/>
      <c r="AE699" s="136"/>
      <c r="AF699" s="133"/>
      <c r="AG699" s="133"/>
    </row>
    <row r="700" spans="1:33" x14ac:dyDescent="0.2">
      <c r="A700" s="132"/>
      <c r="B700" s="135"/>
      <c r="C700" s="133"/>
      <c r="D700" s="133"/>
      <c r="E700" s="133"/>
      <c r="F700" s="133"/>
      <c r="G700" s="133"/>
      <c r="H700" s="133"/>
      <c r="I700" s="133"/>
      <c r="J700" s="133"/>
      <c r="K700" s="134"/>
      <c r="L700" s="134"/>
      <c r="M700" s="132"/>
      <c r="N700" s="132"/>
      <c r="O700" s="132"/>
      <c r="P700" s="135"/>
      <c r="Q700" s="135"/>
      <c r="R700" s="135"/>
      <c r="S700" s="135"/>
      <c r="T700" s="136"/>
      <c r="U700" s="136"/>
      <c r="V700" s="136"/>
      <c r="W700" s="136"/>
      <c r="X700" s="136"/>
      <c r="Y700" s="136"/>
      <c r="Z700" s="136"/>
      <c r="AA700" s="136"/>
      <c r="AB700" s="136"/>
      <c r="AC700" s="136"/>
      <c r="AD700" s="136"/>
      <c r="AE700" s="136"/>
      <c r="AF700" s="133"/>
      <c r="AG700" s="133"/>
    </row>
    <row r="701" spans="1:33" x14ac:dyDescent="0.2">
      <c r="A701" s="132"/>
      <c r="B701" s="135"/>
      <c r="C701" s="133"/>
      <c r="D701" s="133"/>
      <c r="E701" s="133"/>
      <c r="F701" s="133"/>
      <c r="G701" s="133"/>
      <c r="H701" s="133"/>
      <c r="I701" s="133"/>
      <c r="J701" s="133"/>
      <c r="K701" s="134"/>
      <c r="L701" s="134"/>
      <c r="M701" s="132"/>
      <c r="N701" s="132"/>
      <c r="O701" s="132"/>
      <c r="P701" s="135"/>
      <c r="Q701" s="135"/>
      <c r="R701" s="135"/>
      <c r="S701" s="135"/>
      <c r="T701" s="136"/>
      <c r="U701" s="136"/>
      <c r="V701" s="136"/>
      <c r="W701" s="136"/>
      <c r="X701" s="136"/>
      <c r="Y701" s="136"/>
      <c r="Z701" s="136"/>
      <c r="AA701" s="136"/>
      <c r="AB701" s="136"/>
      <c r="AC701" s="136"/>
      <c r="AD701" s="136"/>
      <c r="AE701" s="136"/>
      <c r="AF701" s="133"/>
      <c r="AG701" s="133"/>
    </row>
    <row r="702" spans="1:33" x14ac:dyDescent="0.2">
      <c r="A702" s="132"/>
      <c r="B702" s="135"/>
      <c r="C702" s="133"/>
      <c r="D702" s="133"/>
      <c r="E702" s="133"/>
      <c r="F702" s="133"/>
      <c r="G702" s="133"/>
      <c r="H702" s="133"/>
      <c r="I702" s="133"/>
      <c r="J702" s="133"/>
      <c r="K702" s="134"/>
      <c r="L702" s="134"/>
      <c r="M702" s="132"/>
      <c r="N702" s="132"/>
      <c r="O702" s="132"/>
      <c r="P702" s="135"/>
      <c r="Q702" s="135"/>
      <c r="R702" s="135"/>
      <c r="S702" s="135"/>
      <c r="T702" s="136"/>
      <c r="U702" s="136"/>
      <c r="V702" s="136"/>
      <c r="W702" s="136"/>
      <c r="X702" s="136"/>
      <c r="Y702" s="136"/>
      <c r="Z702" s="136"/>
      <c r="AA702" s="136"/>
      <c r="AB702" s="136"/>
      <c r="AC702" s="136"/>
      <c r="AD702" s="136"/>
      <c r="AE702" s="136"/>
      <c r="AF702" s="133"/>
      <c r="AG702" s="133"/>
    </row>
    <row r="703" spans="1:33" x14ac:dyDescent="0.2">
      <c r="A703" s="132"/>
      <c r="B703" s="135"/>
      <c r="C703" s="133"/>
      <c r="D703" s="133"/>
      <c r="E703" s="133"/>
      <c r="F703" s="133"/>
      <c r="G703" s="133"/>
      <c r="H703" s="133"/>
      <c r="I703" s="133"/>
      <c r="J703" s="133"/>
      <c r="K703" s="134"/>
      <c r="L703" s="134"/>
      <c r="M703" s="132"/>
      <c r="N703" s="132"/>
      <c r="O703" s="132"/>
      <c r="P703" s="135"/>
      <c r="Q703" s="135"/>
      <c r="R703" s="135"/>
      <c r="S703" s="135"/>
      <c r="T703" s="136"/>
      <c r="U703" s="136"/>
      <c r="V703" s="136"/>
      <c r="W703" s="136"/>
      <c r="X703" s="136"/>
      <c r="Y703" s="136"/>
      <c r="Z703" s="136"/>
      <c r="AA703" s="136"/>
      <c r="AB703" s="136"/>
      <c r="AC703" s="136"/>
      <c r="AD703" s="136"/>
      <c r="AE703" s="136"/>
      <c r="AF703" s="133"/>
      <c r="AG703" s="133"/>
    </row>
    <row r="704" spans="1:33" x14ac:dyDescent="0.2">
      <c r="A704" s="132"/>
      <c r="B704" s="135"/>
      <c r="C704" s="133"/>
      <c r="D704" s="133"/>
      <c r="E704" s="133"/>
      <c r="F704" s="133"/>
      <c r="G704" s="133"/>
      <c r="H704" s="133"/>
      <c r="I704" s="133"/>
      <c r="J704" s="133"/>
      <c r="K704" s="134"/>
      <c r="L704" s="134"/>
      <c r="M704" s="132"/>
      <c r="N704" s="132"/>
      <c r="O704" s="132"/>
      <c r="P704" s="135"/>
      <c r="Q704" s="135"/>
      <c r="R704" s="135"/>
      <c r="S704" s="135"/>
      <c r="T704" s="136"/>
      <c r="U704" s="136"/>
      <c r="V704" s="136"/>
      <c r="W704" s="136"/>
      <c r="X704" s="136"/>
      <c r="Y704" s="136"/>
      <c r="Z704" s="136"/>
      <c r="AA704" s="136"/>
      <c r="AB704" s="136"/>
      <c r="AC704" s="136"/>
      <c r="AD704" s="136"/>
      <c r="AE704" s="136"/>
      <c r="AF704" s="133"/>
      <c r="AG704" s="133"/>
    </row>
    <row r="705" spans="1:33" x14ac:dyDescent="0.2">
      <c r="A705" s="132"/>
      <c r="B705" s="135"/>
      <c r="C705" s="133"/>
      <c r="D705" s="133"/>
      <c r="E705" s="133"/>
      <c r="F705" s="133"/>
      <c r="G705" s="133"/>
      <c r="H705" s="133"/>
      <c r="I705" s="133"/>
      <c r="J705" s="133"/>
      <c r="K705" s="134"/>
      <c r="L705" s="134"/>
      <c r="M705" s="132"/>
      <c r="N705" s="132"/>
      <c r="O705" s="132"/>
      <c r="P705" s="135"/>
      <c r="Q705" s="135"/>
      <c r="R705" s="135"/>
      <c r="S705" s="135"/>
      <c r="T705" s="136"/>
      <c r="U705" s="136"/>
      <c r="V705" s="136"/>
      <c r="W705" s="136"/>
      <c r="X705" s="136"/>
      <c r="Y705" s="136"/>
      <c r="Z705" s="136"/>
      <c r="AA705" s="136"/>
      <c r="AB705" s="136"/>
      <c r="AC705" s="136"/>
      <c r="AD705" s="136"/>
      <c r="AE705" s="136"/>
      <c r="AF705" s="133"/>
      <c r="AG705" s="133"/>
    </row>
    <row r="706" spans="1:33" x14ac:dyDescent="0.2">
      <c r="A706" s="132"/>
      <c r="B706" s="135"/>
      <c r="C706" s="133"/>
      <c r="D706" s="133"/>
      <c r="E706" s="133"/>
      <c r="F706" s="133"/>
      <c r="G706" s="133"/>
      <c r="H706" s="133"/>
      <c r="I706" s="133"/>
      <c r="J706" s="133"/>
      <c r="K706" s="134"/>
      <c r="L706" s="134"/>
      <c r="M706" s="132"/>
      <c r="N706" s="132"/>
      <c r="O706" s="132"/>
      <c r="P706" s="135"/>
      <c r="Q706" s="135"/>
      <c r="R706" s="135"/>
      <c r="S706" s="135"/>
      <c r="T706" s="136"/>
      <c r="U706" s="136"/>
      <c r="V706" s="136"/>
      <c r="W706" s="136"/>
      <c r="X706" s="136"/>
      <c r="Y706" s="136"/>
      <c r="Z706" s="136"/>
      <c r="AA706" s="136"/>
      <c r="AB706" s="136"/>
      <c r="AC706" s="136"/>
      <c r="AD706" s="136"/>
      <c r="AE706" s="136"/>
      <c r="AF706" s="133"/>
      <c r="AG706" s="133"/>
    </row>
    <row r="707" spans="1:33" x14ac:dyDescent="0.2">
      <c r="A707" s="132"/>
      <c r="B707" s="135"/>
      <c r="C707" s="133"/>
      <c r="D707" s="133"/>
      <c r="E707" s="133"/>
      <c r="F707" s="133"/>
      <c r="G707" s="133"/>
      <c r="H707" s="133"/>
      <c r="I707" s="133"/>
      <c r="J707" s="133"/>
      <c r="K707" s="134"/>
      <c r="L707" s="134"/>
      <c r="M707" s="132"/>
      <c r="N707" s="132"/>
      <c r="O707" s="132"/>
      <c r="P707" s="135"/>
      <c r="Q707" s="135"/>
      <c r="R707" s="135"/>
      <c r="S707" s="135"/>
      <c r="T707" s="136"/>
      <c r="U707" s="136"/>
      <c r="V707" s="136"/>
      <c r="W707" s="136"/>
      <c r="X707" s="136"/>
      <c r="Y707" s="136"/>
      <c r="Z707" s="136"/>
      <c r="AA707" s="136"/>
      <c r="AB707" s="136"/>
      <c r="AC707" s="136"/>
      <c r="AD707" s="136"/>
      <c r="AE707" s="136"/>
      <c r="AF707" s="133"/>
      <c r="AG707" s="133"/>
    </row>
    <row r="708" spans="1:33" x14ac:dyDescent="0.2">
      <c r="A708" s="132"/>
      <c r="B708" s="135"/>
      <c r="C708" s="133"/>
      <c r="D708" s="133"/>
      <c r="E708" s="133"/>
      <c r="F708" s="133"/>
      <c r="G708" s="133"/>
      <c r="H708" s="133"/>
      <c r="I708" s="133"/>
      <c r="J708" s="133"/>
      <c r="K708" s="134"/>
      <c r="L708" s="134"/>
      <c r="M708" s="132"/>
      <c r="N708" s="132"/>
      <c r="O708" s="132"/>
      <c r="P708" s="135"/>
      <c r="Q708" s="135"/>
      <c r="R708" s="135"/>
      <c r="S708" s="135"/>
      <c r="T708" s="136"/>
      <c r="U708" s="136"/>
      <c r="V708" s="136"/>
      <c r="W708" s="136"/>
      <c r="X708" s="136"/>
      <c r="Y708" s="136"/>
      <c r="Z708" s="136"/>
      <c r="AA708" s="136"/>
      <c r="AB708" s="136"/>
      <c r="AC708" s="136"/>
      <c r="AD708" s="136"/>
      <c r="AE708" s="136"/>
      <c r="AF708" s="133"/>
      <c r="AG708" s="133"/>
    </row>
    <row r="709" spans="1:33" x14ac:dyDescent="0.2">
      <c r="A709" s="132"/>
      <c r="B709" s="135"/>
      <c r="C709" s="133"/>
      <c r="D709" s="133"/>
      <c r="E709" s="133"/>
      <c r="F709" s="133"/>
      <c r="G709" s="133"/>
      <c r="H709" s="133"/>
      <c r="I709" s="133"/>
      <c r="J709" s="133"/>
      <c r="K709" s="134"/>
      <c r="L709" s="134"/>
      <c r="M709" s="132"/>
      <c r="N709" s="132"/>
      <c r="O709" s="132"/>
      <c r="P709" s="135"/>
      <c r="Q709" s="135"/>
      <c r="R709" s="135"/>
      <c r="S709" s="135"/>
      <c r="T709" s="136"/>
      <c r="U709" s="136"/>
      <c r="V709" s="136"/>
      <c r="W709" s="136"/>
      <c r="X709" s="136"/>
      <c r="Y709" s="136"/>
      <c r="Z709" s="136"/>
      <c r="AA709" s="136"/>
      <c r="AB709" s="136"/>
      <c r="AC709" s="136"/>
      <c r="AD709" s="136"/>
      <c r="AE709" s="136"/>
      <c r="AF709" s="133"/>
      <c r="AG709" s="133"/>
    </row>
    <row r="710" spans="1:33" x14ac:dyDescent="0.2">
      <c r="A710" s="132"/>
      <c r="B710" s="135"/>
      <c r="C710" s="133"/>
      <c r="D710" s="133"/>
      <c r="E710" s="133"/>
      <c r="F710" s="133"/>
      <c r="G710" s="133"/>
      <c r="H710" s="133"/>
      <c r="I710" s="133"/>
      <c r="J710" s="133"/>
      <c r="K710" s="134"/>
      <c r="L710" s="134"/>
      <c r="M710" s="132"/>
      <c r="N710" s="132"/>
      <c r="O710" s="132"/>
      <c r="P710" s="135"/>
      <c r="Q710" s="135"/>
      <c r="R710" s="135"/>
      <c r="S710" s="135"/>
      <c r="T710" s="136"/>
      <c r="U710" s="136"/>
      <c r="V710" s="136"/>
      <c r="W710" s="136"/>
      <c r="X710" s="136"/>
      <c r="Y710" s="136"/>
      <c r="Z710" s="136"/>
      <c r="AA710" s="136"/>
      <c r="AB710" s="136"/>
      <c r="AC710" s="136"/>
      <c r="AD710" s="136"/>
      <c r="AE710" s="136"/>
      <c r="AF710" s="133"/>
      <c r="AG710" s="133"/>
    </row>
    <row r="711" spans="1:33" x14ac:dyDescent="0.2">
      <c r="A711" s="132"/>
      <c r="B711" s="135"/>
      <c r="C711" s="133"/>
      <c r="D711" s="133"/>
      <c r="E711" s="133"/>
      <c r="F711" s="133"/>
      <c r="G711" s="133"/>
      <c r="H711" s="133"/>
      <c r="I711" s="133"/>
      <c r="J711" s="133"/>
      <c r="K711" s="134"/>
      <c r="L711" s="134"/>
      <c r="M711" s="132"/>
      <c r="N711" s="132"/>
      <c r="O711" s="132"/>
      <c r="P711" s="135"/>
      <c r="Q711" s="135"/>
      <c r="R711" s="135"/>
      <c r="S711" s="135"/>
      <c r="T711" s="136"/>
      <c r="U711" s="136"/>
      <c r="V711" s="136"/>
      <c r="W711" s="136"/>
      <c r="X711" s="136"/>
      <c r="Y711" s="136"/>
      <c r="Z711" s="136"/>
      <c r="AA711" s="136"/>
      <c r="AB711" s="136"/>
      <c r="AC711" s="136"/>
      <c r="AD711" s="136"/>
      <c r="AE711" s="136"/>
      <c r="AF711" s="133"/>
      <c r="AG711" s="133"/>
    </row>
    <row r="712" spans="1:33" x14ac:dyDescent="0.2">
      <c r="A712" s="132"/>
      <c r="B712" s="135"/>
      <c r="C712" s="133"/>
      <c r="D712" s="133"/>
      <c r="E712" s="133"/>
      <c r="F712" s="133"/>
      <c r="G712" s="133"/>
      <c r="H712" s="133"/>
      <c r="I712" s="133"/>
      <c r="J712" s="133"/>
      <c r="K712" s="134"/>
      <c r="L712" s="134"/>
      <c r="M712" s="132"/>
      <c r="N712" s="132"/>
      <c r="O712" s="132"/>
      <c r="P712" s="135"/>
      <c r="Q712" s="135"/>
      <c r="R712" s="135"/>
      <c r="S712" s="135"/>
      <c r="T712" s="136"/>
      <c r="U712" s="136"/>
      <c r="V712" s="136"/>
      <c r="W712" s="136"/>
      <c r="X712" s="136"/>
      <c r="Y712" s="136"/>
      <c r="Z712" s="136"/>
      <c r="AA712" s="136"/>
      <c r="AB712" s="136"/>
      <c r="AC712" s="136"/>
      <c r="AD712" s="136"/>
      <c r="AE712" s="136"/>
      <c r="AF712" s="133"/>
      <c r="AG712" s="133"/>
    </row>
    <row r="713" spans="1:33" x14ac:dyDescent="0.2">
      <c r="A713" s="132"/>
      <c r="B713" s="135"/>
      <c r="C713" s="133"/>
      <c r="D713" s="133"/>
      <c r="E713" s="133"/>
      <c r="F713" s="133"/>
      <c r="G713" s="133"/>
      <c r="H713" s="133"/>
      <c r="I713" s="133"/>
      <c r="J713" s="133"/>
      <c r="K713" s="134"/>
      <c r="L713" s="134"/>
      <c r="M713" s="132"/>
      <c r="N713" s="132"/>
      <c r="O713" s="132"/>
      <c r="P713" s="135"/>
      <c r="Q713" s="135"/>
      <c r="R713" s="135"/>
      <c r="S713" s="135"/>
      <c r="T713" s="136"/>
      <c r="U713" s="136"/>
      <c r="V713" s="136"/>
      <c r="W713" s="136"/>
      <c r="X713" s="136"/>
      <c r="Y713" s="136"/>
      <c r="Z713" s="136"/>
      <c r="AA713" s="136"/>
      <c r="AB713" s="136"/>
      <c r="AC713" s="136"/>
      <c r="AD713" s="136"/>
      <c r="AE713" s="136"/>
      <c r="AF713" s="133"/>
      <c r="AG713" s="133"/>
    </row>
    <row r="714" spans="1:33" x14ac:dyDescent="0.2">
      <c r="A714" s="132"/>
      <c r="B714" s="135"/>
      <c r="C714" s="133"/>
      <c r="D714" s="133"/>
      <c r="E714" s="133"/>
      <c r="F714" s="133"/>
      <c r="G714" s="133"/>
      <c r="H714" s="133"/>
      <c r="I714" s="133"/>
      <c r="J714" s="133"/>
      <c r="K714" s="134"/>
      <c r="L714" s="134"/>
      <c r="M714" s="132"/>
      <c r="N714" s="132"/>
      <c r="O714" s="132"/>
      <c r="P714" s="135"/>
      <c r="Q714" s="135"/>
      <c r="R714" s="135"/>
      <c r="S714" s="135"/>
      <c r="T714" s="136"/>
      <c r="U714" s="136"/>
      <c r="V714" s="136"/>
      <c r="W714" s="136"/>
      <c r="X714" s="136"/>
      <c r="Y714" s="136"/>
      <c r="Z714" s="136"/>
      <c r="AA714" s="136"/>
      <c r="AB714" s="136"/>
      <c r="AC714" s="136"/>
      <c r="AD714" s="136"/>
      <c r="AE714" s="136"/>
      <c r="AF714" s="133"/>
      <c r="AG714" s="133"/>
    </row>
    <row r="715" spans="1:33" x14ac:dyDescent="0.2">
      <c r="A715" s="132"/>
      <c r="B715" s="135"/>
      <c r="C715" s="133"/>
      <c r="D715" s="133"/>
      <c r="E715" s="133"/>
      <c r="F715" s="133"/>
      <c r="G715" s="133"/>
      <c r="H715" s="133"/>
      <c r="I715" s="133"/>
      <c r="J715" s="133"/>
      <c r="K715" s="134"/>
      <c r="L715" s="134"/>
      <c r="M715" s="132"/>
      <c r="N715" s="132"/>
      <c r="O715" s="132"/>
      <c r="P715" s="135"/>
      <c r="Q715" s="135"/>
      <c r="R715" s="135"/>
      <c r="S715" s="135"/>
      <c r="T715" s="136"/>
      <c r="U715" s="136"/>
      <c r="V715" s="136"/>
      <c r="W715" s="136"/>
      <c r="X715" s="136"/>
      <c r="Y715" s="136"/>
      <c r="Z715" s="136"/>
      <c r="AA715" s="136"/>
      <c r="AB715" s="136"/>
      <c r="AC715" s="136"/>
      <c r="AD715" s="136"/>
      <c r="AE715" s="136"/>
      <c r="AF715" s="133"/>
      <c r="AG715" s="133"/>
    </row>
    <row r="716" spans="1:33" x14ac:dyDescent="0.2">
      <c r="A716" s="132"/>
      <c r="B716" s="135"/>
      <c r="C716" s="133"/>
      <c r="D716" s="133"/>
      <c r="E716" s="133"/>
      <c r="F716" s="133"/>
      <c r="G716" s="133"/>
      <c r="H716" s="133"/>
      <c r="I716" s="133"/>
      <c r="J716" s="133"/>
      <c r="K716" s="134"/>
      <c r="L716" s="134"/>
      <c r="M716" s="132"/>
      <c r="N716" s="132"/>
      <c r="O716" s="132"/>
      <c r="P716" s="135"/>
      <c r="Q716" s="135"/>
      <c r="R716" s="135"/>
      <c r="S716" s="135"/>
      <c r="T716" s="136"/>
      <c r="U716" s="136"/>
      <c r="V716" s="136"/>
      <c r="W716" s="136"/>
      <c r="X716" s="136"/>
      <c r="Y716" s="136"/>
      <c r="Z716" s="136"/>
      <c r="AA716" s="136"/>
      <c r="AB716" s="136"/>
      <c r="AC716" s="136"/>
      <c r="AD716" s="136"/>
      <c r="AE716" s="136"/>
      <c r="AF716" s="133"/>
      <c r="AG716" s="133"/>
    </row>
    <row r="717" spans="1:33" x14ac:dyDescent="0.2">
      <c r="A717" s="132"/>
      <c r="B717" s="135"/>
      <c r="C717" s="133"/>
      <c r="D717" s="133"/>
      <c r="E717" s="133"/>
      <c r="F717" s="133"/>
      <c r="G717" s="133"/>
      <c r="H717" s="133"/>
      <c r="I717" s="133"/>
      <c r="J717" s="133"/>
      <c r="K717" s="134"/>
      <c r="L717" s="134"/>
      <c r="M717" s="132"/>
      <c r="N717" s="132"/>
      <c r="O717" s="132"/>
      <c r="P717" s="135"/>
      <c r="Q717" s="135"/>
      <c r="R717" s="135"/>
      <c r="S717" s="135"/>
      <c r="T717" s="136"/>
      <c r="U717" s="136"/>
      <c r="V717" s="136"/>
      <c r="W717" s="136"/>
      <c r="X717" s="136"/>
      <c r="Y717" s="136"/>
      <c r="Z717" s="136"/>
      <c r="AA717" s="136"/>
      <c r="AB717" s="136"/>
      <c r="AC717" s="136"/>
      <c r="AD717" s="136"/>
      <c r="AE717" s="136"/>
      <c r="AF717" s="133"/>
      <c r="AG717" s="133"/>
    </row>
    <row r="718" spans="1:33" x14ac:dyDescent="0.2">
      <c r="A718" s="132"/>
      <c r="B718" s="135"/>
      <c r="C718" s="133"/>
      <c r="D718" s="133"/>
      <c r="E718" s="133"/>
      <c r="F718" s="133"/>
      <c r="G718" s="133"/>
      <c r="H718" s="133"/>
      <c r="I718" s="133"/>
      <c r="J718" s="133"/>
      <c r="K718" s="134"/>
      <c r="L718" s="134"/>
      <c r="M718" s="132"/>
      <c r="N718" s="132"/>
      <c r="O718" s="132"/>
      <c r="P718" s="135"/>
      <c r="Q718" s="135"/>
      <c r="R718" s="135"/>
      <c r="S718" s="135"/>
      <c r="T718" s="136"/>
      <c r="U718" s="136"/>
      <c r="V718" s="136"/>
      <c r="W718" s="136"/>
      <c r="X718" s="136"/>
      <c r="Y718" s="136"/>
      <c r="Z718" s="136"/>
      <c r="AA718" s="136"/>
      <c r="AB718" s="136"/>
      <c r="AC718" s="136"/>
      <c r="AD718" s="136"/>
      <c r="AE718" s="136"/>
      <c r="AF718" s="133"/>
      <c r="AG718" s="133"/>
    </row>
    <row r="719" spans="1:33" x14ac:dyDescent="0.2">
      <c r="A719" s="132"/>
      <c r="B719" s="135"/>
      <c r="C719" s="133"/>
      <c r="D719" s="133"/>
      <c r="E719" s="133"/>
      <c r="F719" s="133"/>
      <c r="G719" s="133"/>
      <c r="H719" s="133"/>
      <c r="I719" s="133"/>
      <c r="J719" s="133"/>
      <c r="K719" s="134"/>
      <c r="L719" s="134"/>
      <c r="M719" s="132"/>
      <c r="N719" s="132"/>
      <c r="O719" s="132"/>
      <c r="P719" s="135"/>
      <c r="Q719" s="135"/>
      <c r="R719" s="135"/>
      <c r="S719" s="135"/>
      <c r="T719" s="136"/>
      <c r="U719" s="136"/>
      <c r="V719" s="136"/>
      <c r="W719" s="136"/>
      <c r="X719" s="136"/>
      <c r="Y719" s="136"/>
      <c r="Z719" s="136"/>
      <c r="AA719" s="136"/>
      <c r="AB719" s="136"/>
      <c r="AC719" s="136"/>
      <c r="AD719" s="136"/>
      <c r="AE719" s="136"/>
      <c r="AF719" s="133"/>
      <c r="AG719" s="133"/>
    </row>
    <row r="720" spans="1:33" x14ac:dyDescent="0.2">
      <c r="A720" s="132"/>
      <c r="B720" s="135"/>
      <c r="C720" s="133"/>
      <c r="D720" s="133"/>
      <c r="E720" s="133"/>
      <c r="F720" s="133"/>
      <c r="G720" s="133"/>
      <c r="H720" s="133"/>
      <c r="I720" s="133"/>
      <c r="J720" s="133"/>
      <c r="K720" s="134"/>
      <c r="L720" s="134"/>
      <c r="M720" s="132"/>
      <c r="N720" s="132"/>
      <c r="O720" s="132"/>
      <c r="P720" s="135"/>
      <c r="Q720" s="135"/>
      <c r="R720" s="135"/>
      <c r="S720" s="135"/>
      <c r="T720" s="136"/>
      <c r="U720" s="136"/>
      <c r="V720" s="136"/>
      <c r="W720" s="136"/>
      <c r="X720" s="136"/>
      <c r="Y720" s="136"/>
      <c r="Z720" s="136"/>
      <c r="AA720" s="136"/>
      <c r="AB720" s="136"/>
      <c r="AC720" s="136"/>
      <c r="AD720" s="136"/>
      <c r="AE720" s="136"/>
      <c r="AF720" s="133"/>
      <c r="AG720" s="133"/>
    </row>
    <row r="721" spans="1:33" x14ac:dyDescent="0.2">
      <c r="A721" s="132"/>
      <c r="B721" s="135"/>
      <c r="C721" s="133"/>
      <c r="D721" s="133"/>
      <c r="E721" s="133"/>
      <c r="F721" s="133"/>
      <c r="G721" s="133"/>
      <c r="H721" s="133"/>
      <c r="I721" s="133"/>
      <c r="J721" s="133"/>
      <c r="K721" s="134"/>
      <c r="L721" s="134"/>
      <c r="M721" s="132"/>
      <c r="N721" s="132"/>
      <c r="O721" s="132"/>
      <c r="P721" s="135"/>
      <c r="Q721" s="135"/>
      <c r="R721" s="135"/>
      <c r="S721" s="135"/>
      <c r="T721" s="136"/>
      <c r="U721" s="136"/>
      <c r="V721" s="136"/>
      <c r="W721" s="136"/>
      <c r="X721" s="136"/>
      <c r="Y721" s="136"/>
      <c r="Z721" s="136"/>
      <c r="AA721" s="136"/>
      <c r="AB721" s="136"/>
      <c r="AC721" s="136"/>
      <c r="AD721" s="136"/>
      <c r="AE721" s="136"/>
      <c r="AF721" s="133"/>
      <c r="AG721" s="133"/>
    </row>
    <row r="722" spans="1:33" x14ac:dyDescent="0.2">
      <c r="A722" s="132"/>
      <c r="B722" s="135"/>
      <c r="C722" s="133"/>
      <c r="D722" s="133"/>
      <c r="E722" s="133"/>
      <c r="F722" s="133"/>
      <c r="G722" s="133"/>
      <c r="H722" s="133"/>
      <c r="I722" s="133"/>
      <c r="J722" s="133"/>
      <c r="K722" s="134"/>
      <c r="L722" s="134"/>
      <c r="M722" s="132"/>
      <c r="N722" s="132"/>
      <c r="O722" s="132"/>
      <c r="P722" s="135"/>
      <c r="Q722" s="135"/>
      <c r="R722" s="135"/>
      <c r="S722" s="135"/>
      <c r="T722" s="136"/>
      <c r="U722" s="136"/>
      <c r="V722" s="136"/>
      <c r="W722" s="136"/>
      <c r="X722" s="136"/>
      <c r="Y722" s="136"/>
      <c r="Z722" s="136"/>
      <c r="AA722" s="136"/>
      <c r="AB722" s="136"/>
      <c r="AC722" s="136"/>
      <c r="AD722" s="136"/>
      <c r="AE722" s="136"/>
      <c r="AF722" s="133"/>
      <c r="AG722" s="133"/>
    </row>
    <row r="723" spans="1:33" x14ac:dyDescent="0.2">
      <c r="A723" s="132"/>
      <c r="B723" s="135"/>
      <c r="C723" s="133"/>
      <c r="D723" s="133"/>
      <c r="E723" s="133"/>
      <c r="F723" s="133"/>
      <c r="G723" s="133"/>
      <c r="H723" s="133"/>
      <c r="I723" s="133"/>
      <c r="J723" s="133"/>
      <c r="K723" s="134"/>
      <c r="L723" s="134"/>
      <c r="M723" s="132"/>
      <c r="N723" s="132"/>
      <c r="O723" s="132"/>
      <c r="P723" s="135"/>
      <c r="Q723" s="135"/>
      <c r="R723" s="135"/>
      <c r="S723" s="135"/>
      <c r="T723" s="136"/>
      <c r="U723" s="136"/>
      <c r="V723" s="136"/>
      <c r="W723" s="136"/>
      <c r="X723" s="136"/>
      <c r="Y723" s="136"/>
      <c r="Z723" s="136"/>
      <c r="AA723" s="136"/>
      <c r="AB723" s="136"/>
      <c r="AC723" s="136"/>
      <c r="AD723" s="136"/>
      <c r="AE723" s="136"/>
      <c r="AF723" s="133"/>
      <c r="AG723" s="133"/>
    </row>
    <row r="724" spans="1:33" x14ac:dyDescent="0.2">
      <c r="A724" s="132"/>
      <c r="B724" s="135"/>
      <c r="C724" s="133"/>
      <c r="D724" s="133"/>
      <c r="E724" s="133"/>
      <c r="F724" s="133"/>
      <c r="G724" s="133"/>
      <c r="H724" s="133"/>
      <c r="I724" s="133"/>
      <c r="J724" s="133"/>
      <c r="K724" s="134"/>
      <c r="L724" s="134"/>
      <c r="M724" s="132"/>
      <c r="N724" s="132"/>
      <c r="O724" s="132"/>
      <c r="P724" s="135"/>
      <c r="Q724" s="135"/>
      <c r="R724" s="135"/>
      <c r="S724" s="135"/>
      <c r="T724" s="136"/>
      <c r="U724" s="136"/>
      <c r="V724" s="136"/>
      <c r="W724" s="136"/>
      <c r="X724" s="136"/>
      <c r="Y724" s="136"/>
      <c r="Z724" s="136"/>
      <c r="AA724" s="136"/>
      <c r="AB724" s="136"/>
      <c r="AC724" s="136"/>
      <c r="AD724" s="136"/>
      <c r="AE724" s="136"/>
      <c r="AF724" s="133"/>
      <c r="AG724" s="133"/>
    </row>
    <row r="725" spans="1:33" x14ac:dyDescent="0.2">
      <c r="A725" s="132"/>
      <c r="B725" s="135"/>
      <c r="C725" s="133"/>
      <c r="D725" s="133"/>
      <c r="E725" s="133"/>
      <c r="F725" s="133"/>
      <c r="G725" s="133"/>
      <c r="H725" s="133"/>
      <c r="I725" s="133"/>
      <c r="J725" s="133"/>
      <c r="K725" s="134"/>
      <c r="L725" s="134"/>
      <c r="M725" s="132"/>
      <c r="N725" s="132"/>
      <c r="O725" s="132"/>
      <c r="P725" s="135"/>
      <c r="Q725" s="135"/>
      <c r="R725" s="135"/>
      <c r="S725" s="135"/>
      <c r="T725" s="136"/>
      <c r="U725" s="136"/>
      <c r="V725" s="136"/>
      <c r="W725" s="136"/>
      <c r="X725" s="136"/>
      <c r="Y725" s="136"/>
      <c r="Z725" s="136"/>
      <c r="AA725" s="136"/>
      <c r="AB725" s="136"/>
      <c r="AC725" s="136"/>
      <c r="AD725" s="136"/>
      <c r="AE725" s="136"/>
      <c r="AF725" s="133"/>
      <c r="AG725" s="133"/>
    </row>
    <row r="726" spans="1:33" x14ac:dyDescent="0.2">
      <c r="A726" s="132"/>
      <c r="B726" s="135"/>
      <c r="C726" s="133"/>
      <c r="D726" s="133"/>
      <c r="E726" s="133"/>
      <c r="F726" s="133"/>
      <c r="G726" s="133"/>
      <c r="H726" s="133"/>
      <c r="I726" s="133"/>
      <c r="J726" s="133"/>
      <c r="K726" s="134"/>
      <c r="L726" s="134"/>
      <c r="M726" s="132"/>
      <c r="N726" s="132"/>
      <c r="O726" s="132"/>
      <c r="P726" s="135"/>
      <c r="Q726" s="135"/>
      <c r="R726" s="135"/>
      <c r="S726" s="135"/>
      <c r="T726" s="136"/>
      <c r="U726" s="136"/>
      <c r="V726" s="136"/>
      <c r="W726" s="136"/>
      <c r="X726" s="136"/>
      <c r="Y726" s="136"/>
      <c r="Z726" s="136"/>
      <c r="AA726" s="136"/>
      <c r="AB726" s="136"/>
      <c r="AC726" s="136"/>
      <c r="AD726" s="136"/>
      <c r="AE726" s="136"/>
      <c r="AF726" s="133"/>
      <c r="AG726" s="133"/>
    </row>
    <row r="727" spans="1:33" x14ac:dyDescent="0.2">
      <c r="A727" s="132"/>
      <c r="B727" s="135"/>
      <c r="C727" s="133"/>
      <c r="D727" s="133"/>
      <c r="E727" s="133"/>
      <c r="F727" s="133"/>
      <c r="G727" s="133"/>
      <c r="H727" s="133"/>
      <c r="I727" s="133"/>
      <c r="J727" s="133"/>
      <c r="K727" s="134"/>
      <c r="L727" s="134"/>
      <c r="M727" s="132"/>
      <c r="N727" s="132"/>
      <c r="O727" s="132"/>
      <c r="P727" s="135"/>
      <c r="Q727" s="135"/>
      <c r="R727" s="135"/>
      <c r="S727" s="135"/>
      <c r="T727" s="136"/>
      <c r="U727" s="136"/>
      <c r="V727" s="136"/>
      <c r="W727" s="136"/>
      <c r="X727" s="136"/>
      <c r="Y727" s="136"/>
      <c r="Z727" s="136"/>
      <c r="AA727" s="136"/>
      <c r="AB727" s="136"/>
      <c r="AC727" s="136"/>
      <c r="AD727" s="136"/>
      <c r="AE727" s="136"/>
      <c r="AF727" s="133"/>
      <c r="AG727" s="133"/>
    </row>
    <row r="728" spans="1:33" x14ac:dyDescent="0.2">
      <c r="A728" s="132"/>
      <c r="B728" s="135"/>
      <c r="C728" s="133"/>
      <c r="D728" s="133"/>
      <c r="E728" s="133"/>
      <c r="F728" s="133"/>
      <c r="G728" s="133"/>
      <c r="H728" s="133"/>
      <c r="I728" s="133"/>
      <c r="J728" s="133"/>
      <c r="K728" s="134"/>
      <c r="L728" s="134"/>
      <c r="M728" s="132"/>
      <c r="N728" s="132"/>
      <c r="O728" s="132"/>
      <c r="P728" s="135"/>
      <c r="Q728" s="135"/>
      <c r="R728" s="135"/>
      <c r="S728" s="135"/>
      <c r="T728" s="136"/>
      <c r="U728" s="136"/>
      <c r="V728" s="136"/>
      <c r="W728" s="136"/>
      <c r="X728" s="136"/>
      <c r="Y728" s="136"/>
      <c r="Z728" s="136"/>
      <c r="AA728" s="136"/>
      <c r="AB728" s="136"/>
      <c r="AC728" s="136"/>
      <c r="AD728" s="136"/>
      <c r="AE728" s="136"/>
      <c r="AF728" s="133"/>
      <c r="AG728" s="133"/>
    </row>
    <row r="729" spans="1:33" x14ac:dyDescent="0.2">
      <c r="A729" s="132"/>
      <c r="B729" s="135"/>
      <c r="C729" s="133"/>
      <c r="D729" s="133"/>
      <c r="E729" s="133"/>
      <c r="F729" s="133"/>
      <c r="G729" s="133"/>
      <c r="H729" s="133"/>
      <c r="I729" s="133"/>
      <c r="J729" s="133"/>
      <c r="K729" s="134"/>
      <c r="L729" s="134"/>
      <c r="M729" s="132"/>
      <c r="N729" s="132"/>
      <c r="O729" s="132"/>
      <c r="P729" s="135"/>
      <c r="Q729" s="135"/>
      <c r="R729" s="135"/>
      <c r="S729" s="135"/>
      <c r="T729" s="136"/>
      <c r="U729" s="136"/>
      <c r="V729" s="136"/>
      <c r="W729" s="136"/>
      <c r="X729" s="136"/>
      <c r="Y729" s="136"/>
      <c r="Z729" s="136"/>
      <c r="AA729" s="136"/>
      <c r="AB729" s="136"/>
      <c r="AC729" s="136"/>
      <c r="AD729" s="136"/>
      <c r="AE729" s="136"/>
      <c r="AF729" s="133"/>
      <c r="AG729" s="133"/>
    </row>
    <row r="730" spans="1:33" x14ac:dyDescent="0.2">
      <c r="A730" s="132"/>
      <c r="B730" s="135"/>
      <c r="C730" s="133"/>
      <c r="D730" s="133"/>
      <c r="E730" s="133"/>
      <c r="F730" s="133"/>
      <c r="G730" s="133"/>
      <c r="H730" s="133"/>
      <c r="I730" s="133"/>
      <c r="J730" s="133"/>
      <c r="K730" s="134"/>
      <c r="L730" s="134"/>
      <c r="M730" s="132"/>
      <c r="N730" s="132"/>
      <c r="O730" s="132"/>
      <c r="P730" s="135"/>
      <c r="Q730" s="135"/>
      <c r="R730" s="135"/>
      <c r="S730" s="135"/>
      <c r="T730" s="136"/>
      <c r="U730" s="136"/>
      <c r="V730" s="136"/>
      <c r="W730" s="136"/>
      <c r="X730" s="136"/>
      <c r="Y730" s="136"/>
      <c r="Z730" s="136"/>
      <c r="AA730" s="136"/>
      <c r="AB730" s="136"/>
      <c r="AC730" s="136"/>
      <c r="AD730" s="136"/>
      <c r="AE730" s="136"/>
      <c r="AF730" s="133"/>
      <c r="AG730" s="133"/>
    </row>
    <row r="731" spans="1:33" x14ac:dyDescent="0.2">
      <c r="A731" s="132"/>
      <c r="B731" s="135"/>
      <c r="C731" s="133"/>
      <c r="D731" s="133"/>
      <c r="E731" s="133"/>
      <c r="F731" s="133"/>
      <c r="G731" s="133"/>
      <c r="H731" s="133"/>
      <c r="I731" s="133"/>
      <c r="J731" s="133"/>
      <c r="K731" s="134"/>
      <c r="L731" s="134"/>
      <c r="M731" s="132"/>
      <c r="N731" s="132"/>
      <c r="O731" s="132"/>
      <c r="P731" s="135"/>
      <c r="Q731" s="135"/>
      <c r="R731" s="135"/>
      <c r="S731" s="135"/>
      <c r="T731" s="136"/>
      <c r="U731" s="136"/>
      <c r="V731" s="136"/>
      <c r="W731" s="136"/>
      <c r="X731" s="136"/>
      <c r="Y731" s="136"/>
      <c r="Z731" s="136"/>
      <c r="AA731" s="136"/>
      <c r="AB731" s="136"/>
      <c r="AC731" s="136"/>
      <c r="AD731" s="136"/>
      <c r="AE731" s="136"/>
      <c r="AF731" s="133"/>
      <c r="AG731" s="133"/>
    </row>
    <row r="732" spans="1:33" x14ac:dyDescent="0.2">
      <c r="A732" s="132"/>
      <c r="B732" s="135"/>
      <c r="C732" s="133"/>
      <c r="D732" s="133"/>
      <c r="E732" s="133"/>
      <c r="F732" s="133"/>
      <c r="G732" s="133"/>
      <c r="H732" s="133"/>
      <c r="I732" s="133"/>
      <c r="J732" s="133"/>
      <c r="K732" s="134"/>
      <c r="L732" s="134"/>
      <c r="M732" s="132"/>
      <c r="N732" s="132"/>
      <c r="O732" s="132"/>
      <c r="P732" s="135"/>
      <c r="Q732" s="135"/>
      <c r="R732" s="135"/>
      <c r="S732" s="135"/>
      <c r="T732" s="136"/>
      <c r="U732" s="136"/>
      <c r="V732" s="136"/>
      <c r="W732" s="136"/>
      <c r="X732" s="136"/>
      <c r="Y732" s="136"/>
      <c r="Z732" s="136"/>
      <c r="AA732" s="136"/>
      <c r="AB732" s="136"/>
      <c r="AC732" s="136"/>
      <c r="AD732" s="136"/>
      <c r="AE732" s="136"/>
      <c r="AF732" s="133"/>
      <c r="AG732" s="133"/>
    </row>
    <row r="733" spans="1:33" x14ac:dyDescent="0.2">
      <c r="A733" s="132"/>
      <c r="B733" s="135"/>
      <c r="C733" s="133"/>
      <c r="D733" s="133"/>
      <c r="E733" s="133"/>
      <c r="F733" s="133"/>
      <c r="G733" s="133"/>
      <c r="H733" s="133"/>
      <c r="I733" s="133"/>
      <c r="J733" s="133"/>
      <c r="K733" s="134"/>
      <c r="L733" s="134"/>
      <c r="M733" s="132"/>
      <c r="N733" s="132"/>
      <c r="O733" s="132"/>
      <c r="P733" s="135"/>
      <c r="Q733" s="135"/>
      <c r="R733" s="135"/>
      <c r="S733" s="135"/>
      <c r="T733" s="136"/>
      <c r="U733" s="136"/>
      <c r="V733" s="136"/>
      <c r="W733" s="136"/>
      <c r="X733" s="136"/>
      <c r="Y733" s="136"/>
      <c r="Z733" s="136"/>
      <c r="AA733" s="136"/>
      <c r="AB733" s="136"/>
      <c r="AC733" s="136"/>
      <c r="AD733" s="136"/>
      <c r="AE733" s="136"/>
      <c r="AF733" s="133"/>
      <c r="AG733" s="133"/>
    </row>
    <row r="734" spans="1:33" x14ac:dyDescent="0.2">
      <c r="A734" s="132"/>
      <c r="B734" s="135"/>
      <c r="C734" s="133"/>
      <c r="D734" s="133"/>
      <c r="E734" s="133"/>
      <c r="F734" s="133"/>
      <c r="G734" s="133"/>
      <c r="H734" s="133"/>
      <c r="I734" s="133"/>
      <c r="J734" s="133"/>
      <c r="K734" s="134"/>
      <c r="L734" s="134"/>
      <c r="M734" s="132"/>
      <c r="N734" s="132"/>
      <c r="O734" s="132"/>
      <c r="P734" s="135"/>
      <c r="Q734" s="135"/>
      <c r="R734" s="135"/>
      <c r="S734" s="135"/>
      <c r="T734" s="136"/>
      <c r="U734" s="136"/>
      <c r="V734" s="136"/>
      <c r="W734" s="136"/>
      <c r="X734" s="136"/>
      <c r="Y734" s="136"/>
      <c r="Z734" s="136"/>
      <c r="AA734" s="136"/>
      <c r="AB734" s="136"/>
      <c r="AC734" s="136"/>
      <c r="AD734" s="136"/>
      <c r="AE734" s="136"/>
      <c r="AF734" s="133"/>
      <c r="AG734" s="133"/>
    </row>
    <row r="735" spans="1:33" x14ac:dyDescent="0.2">
      <c r="A735" s="132"/>
      <c r="B735" s="135"/>
      <c r="C735" s="133"/>
      <c r="D735" s="133"/>
      <c r="E735" s="133"/>
      <c r="F735" s="133"/>
      <c r="G735" s="133"/>
      <c r="H735" s="133"/>
      <c r="I735" s="133"/>
      <c r="J735" s="133"/>
      <c r="K735" s="134"/>
      <c r="L735" s="134"/>
      <c r="M735" s="132"/>
      <c r="N735" s="132"/>
      <c r="O735" s="132"/>
      <c r="P735" s="135"/>
      <c r="Q735" s="135"/>
      <c r="R735" s="135"/>
      <c r="S735" s="135"/>
      <c r="T735" s="136"/>
      <c r="U735" s="136"/>
      <c r="V735" s="136"/>
      <c r="W735" s="136"/>
      <c r="X735" s="136"/>
      <c r="Y735" s="136"/>
      <c r="Z735" s="136"/>
      <c r="AA735" s="136"/>
      <c r="AB735" s="136"/>
      <c r="AC735" s="136"/>
      <c r="AD735" s="136"/>
      <c r="AE735" s="136"/>
      <c r="AF735" s="133"/>
      <c r="AG735" s="133"/>
    </row>
    <row r="736" spans="1:33" x14ac:dyDescent="0.2">
      <c r="A736" s="132"/>
      <c r="B736" s="135"/>
      <c r="C736" s="133"/>
      <c r="D736" s="133"/>
      <c r="E736" s="133"/>
      <c r="F736" s="133"/>
      <c r="G736" s="133"/>
      <c r="H736" s="133"/>
      <c r="I736" s="133"/>
      <c r="J736" s="133"/>
      <c r="K736" s="134"/>
      <c r="L736" s="134"/>
      <c r="M736" s="132"/>
      <c r="N736" s="132"/>
      <c r="O736" s="132"/>
      <c r="P736" s="135"/>
      <c r="Q736" s="135"/>
      <c r="R736" s="135"/>
      <c r="S736" s="135"/>
      <c r="T736" s="136"/>
      <c r="U736" s="136"/>
      <c r="V736" s="136"/>
      <c r="W736" s="136"/>
      <c r="X736" s="136"/>
      <c r="Y736" s="136"/>
      <c r="Z736" s="136"/>
      <c r="AA736" s="136"/>
      <c r="AB736" s="136"/>
      <c r="AC736" s="136"/>
      <c r="AD736" s="136"/>
      <c r="AE736" s="136"/>
      <c r="AF736" s="133"/>
      <c r="AG736" s="133"/>
    </row>
    <row r="737" spans="1:33" x14ac:dyDescent="0.2">
      <c r="A737" s="132"/>
      <c r="B737" s="135"/>
      <c r="C737" s="133"/>
      <c r="D737" s="133"/>
      <c r="E737" s="133"/>
      <c r="F737" s="133"/>
      <c r="G737" s="133"/>
      <c r="H737" s="133"/>
      <c r="I737" s="133"/>
      <c r="J737" s="133"/>
      <c r="K737" s="134"/>
      <c r="L737" s="134"/>
      <c r="M737" s="132"/>
      <c r="N737" s="132"/>
      <c r="O737" s="132"/>
      <c r="P737" s="135"/>
      <c r="Q737" s="135"/>
      <c r="R737" s="135"/>
      <c r="S737" s="135"/>
      <c r="T737" s="136"/>
      <c r="U737" s="136"/>
      <c r="V737" s="136"/>
      <c r="W737" s="136"/>
      <c r="X737" s="136"/>
      <c r="Y737" s="136"/>
      <c r="Z737" s="136"/>
      <c r="AA737" s="136"/>
      <c r="AB737" s="136"/>
      <c r="AC737" s="136"/>
      <c r="AD737" s="136"/>
      <c r="AE737" s="136"/>
      <c r="AF737" s="133"/>
      <c r="AG737" s="133"/>
    </row>
    <row r="738" spans="1:33" x14ac:dyDescent="0.2">
      <c r="A738" s="132"/>
      <c r="B738" s="135"/>
      <c r="C738" s="133"/>
      <c r="D738" s="133"/>
      <c r="E738" s="133"/>
      <c r="F738" s="133"/>
      <c r="G738" s="133"/>
      <c r="H738" s="133"/>
      <c r="I738" s="133"/>
      <c r="J738" s="133"/>
      <c r="K738" s="134"/>
      <c r="L738" s="134"/>
      <c r="M738" s="132"/>
      <c r="N738" s="132"/>
      <c r="O738" s="132"/>
      <c r="P738" s="135"/>
      <c r="Q738" s="135"/>
      <c r="R738" s="135"/>
      <c r="S738" s="135"/>
      <c r="T738" s="136"/>
      <c r="U738" s="136"/>
      <c r="V738" s="136"/>
      <c r="W738" s="136"/>
      <c r="X738" s="136"/>
      <c r="Y738" s="136"/>
      <c r="Z738" s="136"/>
      <c r="AA738" s="136"/>
      <c r="AB738" s="136"/>
      <c r="AC738" s="136"/>
      <c r="AD738" s="136"/>
      <c r="AE738" s="136"/>
      <c r="AF738" s="133"/>
      <c r="AG738" s="133"/>
    </row>
    <row r="739" spans="1:33" x14ac:dyDescent="0.2">
      <c r="A739" s="132"/>
      <c r="B739" s="135"/>
      <c r="C739" s="133"/>
      <c r="D739" s="133"/>
      <c r="E739" s="133"/>
      <c r="F739" s="133"/>
      <c r="G739" s="133"/>
      <c r="H739" s="133"/>
      <c r="I739" s="133"/>
      <c r="J739" s="133"/>
      <c r="K739" s="134"/>
      <c r="L739" s="134"/>
      <c r="M739" s="132"/>
      <c r="N739" s="132"/>
      <c r="O739" s="132"/>
      <c r="P739" s="135"/>
      <c r="Q739" s="135"/>
      <c r="R739" s="135"/>
      <c r="S739" s="135"/>
      <c r="T739" s="136"/>
      <c r="U739" s="136"/>
      <c r="V739" s="136"/>
      <c r="W739" s="136"/>
      <c r="X739" s="136"/>
      <c r="Y739" s="136"/>
      <c r="Z739" s="136"/>
      <c r="AA739" s="136"/>
      <c r="AB739" s="136"/>
      <c r="AC739" s="136"/>
      <c r="AD739" s="136"/>
      <c r="AE739" s="136"/>
      <c r="AF739" s="133"/>
      <c r="AG739" s="133"/>
    </row>
    <row r="740" spans="1:33" x14ac:dyDescent="0.2">
      <c r="A740" s="132"/>
      <c r="B740" s="135"/>
      <c r="C740" s="133"/>
      <c r="D740" s="133"/>
      <c r="E740" s="133"/>
      <c r="F740" s="133"/>
      <c r="G740" s="133"/>
      <c r="H740" s="133"/>
      <c r="I740" s="133"/>
      <c r="J740" s="133"/>
      <c r="K740" s="134"/>
      <c r="L740" s="134"/>
      <c r="M740" s="132"/>
      <c r="N740" s="132"/>
      <c r="O740" s="132"/>
      <c r="P740" s="135"/>
      <c r="Q740" s="135"/>
      <c r="R740" s="135"/>
      <c r="S740" s="135"/>
      <c r="T740" s="136"/>
      <c r="U740" s="136"/>
      <c r="V740" s="136"/>
      <c r="W740" s="136"/>
      <c r="X740" s="136"/>
      <c r="Y740" s="136"/>
      <c r="Z740" s="136"/>
      <c r="AA740" s="136"/>
      <c r="AB740" s="136"/>
      <c r="AC740" s="136"/>
      <c r="AD740" s="136"/>
      <c r="AE740" s="136"/>
      <c r="AF740" s="133"/>
      <c r="AG740" s="133"/>
    </row>
    <row r="741" spans="1:33" x14ac:dyDescent="0.2">
      <c r="A741" s="132"/>
      <c r="B741" s="135"/>
      <c r="C741" s="133"/>
      <c r="D741" s="133"/>
      <c r="E741" s="133"/>
      <c r="F741" s="133"/>
      <c r="G741" s="133"/>
      <c r="H741" s="133"/>
      <c r="I741" s="133"/>
      <c r="J741" s="133"/>
      <c r="K741" s="134"/>
      <c r="L741" s="134"/>
      <c r="M741" s="132"/>
      <c r="N741" s="132"/>
      <c r="O741" s="132"/>
      <c r="P741" s="135"/>
      <c r="Q741" s="135"/>
      <c r="R741" s="135"/>
      <c r="S741" s="135"/>
      <c r="T741" s="136"/>
      <c r="U741" s="136"/>
      <c r="V741" s="136"/>
      <c r="W741" s="136"/>
      <c r="X741" s="136"/>
      <c r="Y741" s="136"/>
      <c r="Z741" s="136"/>
      <c r="AA741" s="136"/>
      <c r="AB741" s="136"/>
      <c r="AC741" s="136"/>
      <c r="AD741" s="136"/>
      <c r="AE741" s="136"/>
      <c r="AF741" s="133"/>
      <c r="AG741" s="133"/>
    </row>
    <row r="742" spans="1:33" x14ac:dyDescent="0.2">
      <c r="A742" s="132"/>
      <c r="B742" s="135"/>
      <c r="C742" s="133"/>
      <c r="D742" s="133"/>
      <c r="E742" s="133"/>
      <c r="F742" s="133"/>
      <c r="G742" s="133"/>
      <c r="H742" s="133"/>
      <c r="I742" s="133"/>
      <c r="J742" s="133"/>
      <c r="K742" s="134"/>
      <c r="L742" s="134"/>
      <c r="M742" s="132"/>
      <c r="N742" s="132"/>
      <c r="O742" s="132"/>
      <c r="P742" s="135"/>
      <c r="Q742" s="135"/>
      <c r="R742" s="135"/>
      <c r="S742" s="135"/>
      <c r="T742" s="136"/>
      <c r="U742" s="136"/>
      <c r="V742" s="136"/>
      <c r="W742" s="136"/>
      <c r="X742" s="136"/>
      <c r="Y742" s="136"/>
      <c r="Z742" s="136"/>
      <c r="AA742" s="136"/>
      <c r="AB742" s="136"/>
      <c r="AC742" s="136"/>
      <c r="AD742" s="136"/>
      <c r="AE742" s="136"/>
      <c r="AF742" s="133"/>
      <c r="AG742" s="133"/>
    </row>
    <row r="743" spans="1:33" x14ac:dyDescent="0.2">
      <c r="A743" s="132"/>
      <c r="B743" s="135"/>
      <c r="C743" s="133"/>
      <c r="D743" s="133"/>
      <c r="E743" s="133"/>
      <c r="F743" s="133"/>
      <c r="G743" s="133"/>
      <c r="H743" s="133"/>
      <c r="I743" s="133"/>
      <c r="J743" s="133"/>
      <c r="K743" s="134"/>
      <c r="L743" s="134"/>
      <c r="M743" s="132"/>
      <c r="N743" s="132"/>
      <c r="O743" s="132"/>
      <c r="P743" s="135"/>
      <c r="Q743" s="135"/>
      <c r="R743" s="135"/>
      <c r="S743" s="135"/>
      <c r="T743" s="136"/>
      <c r="U743" s="136"/>
      <c r="V743" s="136"/>
      <c r="W743" s="136"/>
      <c r="X743" s="136"/>
      <c r="Y743" s="136"/>
      <c r="Z743" s="136"/>
      <c r="AA743" s="136"/>
      <c r="AB743" s="136"/>
      <c r="AC743" s="136"/>
      <c r="AD743" s="136"/>
      <c r="AE743" s="136"/>
      <c r="AF743" s="133"/>
      <c r="AG743" s="133"/>
    </row>
    <row r="744" spans="1:33" x14ac:dyDescent="0.2">
      <c r="A744" s="132"/>
      <c r="B744" s="135"/>
      <c r="C744" s="133"/>
      <c r="D744" s="133"/>
      <c r="E744" s="133"/>
      <c r="F744" s="133"/>
      <c r="G744" s="133"/>
      <c r="H744" s="133"/>
      <c r="I744" s="133"/>
      <c r="J744" s="133"/>
      <c r="K744" s="134"/>
      <c r="L744" s="134"/>
      <c r="M744" s="132"/>
      <c r="N744" s="132"/>
      <c r="O744" s="132"/>
      <c r="P744" s="135"/>
      <c r="Q744" s="135"/>
      <c r="R744" s="135"/>
      <c r="S744" s="135"/>
      <c r="T744" s="136"/>
      <c r="U744" s="136"/>
      <c r="V744" s="136"/>
      <c r="W744" s="136"/>
      <c r="X744" s="136"/>
      <c r="Y744" s="136"/>
      <c r="Z744" s="136"/>
      <c r="AA744" s="136"/>
      <c r="AB744" s="136"/>
      <c r="AC744" s="136"/>
      <c r="AD744" s="136"/>
      <c r="AE744" s="136"/>
      <c r="AF744" s="133"/>
      <c r="AG744" s="133"/>
    </row>
    <row r="745" spans="1:33" x14ac:dyDescent="0.2">
      <c r="A745" s="132"/>
      <c r="B745" s="135"/>
      <c r="C745" s="133"/>
      <c r="D745" s="133"/>
      <c r="E745" s="133"/>
      <c r="F745" s="133"/>
      <c r="G745" s="133"/>
      <c r="H745" s="133"/>
      <c r="I745" s="133"/>
      <c r="J745" s="133"/>
      <c r="K745" s="134"/>
      <c r="L745" s="134"/>
      <c r="M745" s="132"/>
      <c r="N745" s="132"/>
      <c r="O745" s="132"/>
      <c r="P745" s="135"/>
      <c r="Q745" s="135"/>
      <c r="R745" s="135"/>
      <c r="S745" s="135"/>
      <c r="T745" s="136"/>
      <c r="U745" s="136"/>
      <c r="V745" s="136"/>
      <c r="W745" s="136"/>
      <c r="X745" s="136"/>
      <c r="Y745" s="136"/>
      <c r="Z745" s="136"/>
      <c r="AA745" s="136"/>
      <c r="AB745" s="136"/>
      <c r="AC745" s="136"/>
      <c r="AD745" s="136"/>
      <c r="AE745" s="136"/>
      <c r="AF745" s="133"/>
      <c r="AG745" s="133"/>
    </row>
    <row r="746" spans="1:33" x14ac:dyDescent="0.2">
      <c r="A746" s="132"/>
      <c r="B746" s="135"/>
      <c r="C746" s="133"/>
      <c r="D746" s="133"/>
      <c r="E746" s="133"/>
      <c r="F746" s="133"/>
      <c r="G746" s="133"/>
      <c r="H746" s="133"/>
      <c r="I746" s="133"/>
      <c r="J746" s="133"/>
      <c r="K746" s="134"/>
      <c r="L746" s="134"/>
      <c r="M746" s="132"/>
      <c r="N746" s="132"/>
      <c r="O746" s="132"/>
      <c r="P746" s="135"/>
      <c r="Q746" s="135"/>
      <c r="R746" s="135"/>
      <c r="S746" s="135"/>
      <c r="T746" s="136"/>
      <c r="U746" s="136"/>
      <c r="V746" s="136"/>
      <c r="W746" s="136"/>
      <c r="X746" s="136"/>
      <c r="Y746" s="136"/>
      <c r="Z746" s="136"/>
      <c r="AA746" s="136"/>
      <c r="AB746" s="136"/>
      <c r="AC746" s="136"/>
      <c r="AD746" s="136"/>
      <c r="AE746" s="136"/>
      <c r="AF746" s="133"/>
      <c r="AG746" s="133"/>
    </row>
    <row r="747" spans="1:33" x14ac:dyDescent="0.2">
      <c r="A747" s="132"/>
      <c r="B747" s="135"/>
      <c r="C747" s="133"/>
      <c r="D747" s="133"/>
      <c r="E747" s="133"/>
      <c r="F747" s="133"/>
      <c r="G747" s="133"/>
      <c r="H747" s="133"/>
      <c r="I747" s="133"/>
      <c r="J747" s="133"/>
      <c r="K747" s="134"/>
      <c r="L747" s="134"/>
      <c r="M747" s="132"/>
      <c r="N747" s="132"/>
      <c r="O747" s="132"/>
      <c r="P747" s="135"/>
      <c r="Q747" s="135"/>
      <c r="R747" s="135"/>
      <c r="S747" s="135"/>
      <c r="T747" s="136"/>
      <c r="U747" s="136"/>
      <c r="V747" s="136"/>
      <c r="W747" s="136"/>
      <c r="X747" s="136"/>
      <c r="Y747" s="136"/>
      <c r="Z747" s="136"/>
      <c r="AA747" s="136"/>
      <c r="AB747" s="136"/>
      <c r="AC747" s="136"/>
      <c r="AD747" s="136"/>
      <c r="AE747" s="136"/>
      <c r="AF747" s="133"/>
      <c r="AG747" s="133"/>
    </row>
    <row r="748" spans="1:33" x14ac:dyDescent="0.2">
      <c r="A748" s="132"/>
      <c r="B748" s="135"/>
      <c r="C748" s="133"/>
      <c r="D748" s="133"/>
      <c r="E748" s="133"/>
      <c r="F748" s="133"/>
      <c r="G748" s="133"/>
      <c r="H748" s="133"/>
      <c r="I748" s="133"/>
      <c r="J748" s="133"/>
      <c r="K748" s="134"/>
      <c r="L748" s="134"/>
      <c r="M748" s="132"/>
      <c r="N748" s="132"/>
      <c r="O748" s="132"/>
      <c r="P748" s="135"/>
      <c r="Q748" s="135"/>
      <c r="R748" s="135"/>
      <c r="S748" s="135"/>
      <c r="T748" s="136"/>
      <c r="U748" s="136"/>
      <c r="V748" s="136"/>
      <c r="W748" s="136"/>
      <c r="X748" s="136"/>
      <c r="Y748" s="136"/>
      <c r="Z748" s="136"/>
      <c r="AA748" s="136"/>
      <c r="AB748" s="136"/>
      <c r="AC748" s="136"/>
      <c r="AD748" s="136"/>
      <c r="AE748" s="136"/>
      <c r="AF748" s="133"/>
      <c r="AG748" s="133"/>
    </row>
    <row r="749" spans="1:33" x14ac:dyDescent="0.2">
      <c r="A749" s="132"/>
      <c r="B749" s="135"/>
      <c r="C749" s="133"/>
      <c r="D749" s="133"/>
      <c r="E749" s="133"/>
      <c r="F749" s="133"/>
      <c r="G749" s="133"/>
      <c r="H749" s="133"/>
      <c r="I749" s="133"/>
      <c r="J749" s="133"/>
      <c r="K749" s="134"/>
      <c r="L749" s="134"/>
      <c r="M749" s="132"/>
      <c r="N749" s="132"/>
      <c r="O749" s="132"/>
      <c r="P749" s="135"/>
      <c r="Q749" s="135"/>
      <c r="R749" s="135"/>
      <c r="S749" s="135"/>
      <c r="T749" s="136"/>
      <c r="U749" s="136"/>
      <c r="V749" s="136"/>
      <c r="W749" s="136"/>
      <c r="X749" s="136"/>
      <c r="Y749" s="136"/>
      <c r="Z749" s="136"/>
      <c r="AA749" s="136"/>
      <c r="AB749" s="136"/>
      <c r="AC749" s="136"/>
      <c r="AD749" s="136"/>
      <c r="AE749" s="136"/>
      <c r="AF749" s="133"/>
      <c r="AG749" s="133"/>
    </row>
    <row r="750" spans="1:33" x14ac:dyDescent="0.2">
      <c r="A750" s="132"/>
      <c r="B750" s="135"/>
      <c r="C750" s="133"/>
      <c r="D750" s="133"/>
      <c r="E750" s="133"/>
      <c r="F750" s="133"/>
      <c r="G750" s="133"/>
      <c r="H750" s="133"/>
      <c r="I750" s="133"/>
      <c r="J750" s="133"/>
      <c r="K750" s="134"/>
      <c r="L750" s="134"/>
      <c r="M750" s="132"/>
      <c r="N750" s="132"/>
      <c r="O750" s="132"/>
      <c r="P750" s="135"/>
      <c r="Q750" s="135"/>
      <c r="R750" s="135"/>
      <c r="S750" s="135"/>
      <c r="T750" s="136"/>
      <c r="U750" s="136"/>
      <c r="V750" s="136"/>
      <c r="W750" s="136"/>
      <c r="X750" s="136"/>
      <c r="Y750" s="136"/>
      <c r="Z750" s="136"/>
      <c r="AA750" s="136"/>
      <c r="AB750" s="136"/>
      <c r="AC750" s="136"/>
      <c r="AD750" s="136"/>
      <c r="AE750" s="136"/>
      <c r="AF750" s="133"/>
      <c r="AG750" s="133"/>
    </row>
    <row r="751" spans="1:33" x14ac:dyDescent="0.2">
      <c r="A751" s="132"/>
      <c r="B751" s="135"/>
      <c r="C751" s="133"/>
      <c r="D751" s="133"/>
      <c r="E751" s="133"/>
      <c r="F751" s="133"/>
      <c r="G751" s="133"/>
      <c r="H751" s="133"/>
      <c r="I751" s="133"/>
      <c r="J751" s="133"/>
      <c r="K751" s="134"/>
      <c r="L751" s="134"/>
      <c r="M751" s="132"/>
      <c r="N751" s="132"/>
      <c r="O751" s="132"/>
      <c r="P751" s="135"/>
      <c r="Q751" s="135"/>
      <c r="R751" s="135"/>
      <c r="S751" s="135"/>
      <c r="T751" s="136"/>
      <c r="U751" s="136"/>
      <c r="V751" s="136"/>
      <c r="W751" s="136"/>
      <c r="X751" s="136"/>
      <c r="Y751" s="136"/>
      <c r="Z751" s="136"/>
      <c r="AA751" s="136"/>
      <c r="AB751" s="136"/>
      <c r="AC751" s="136"/>
      <c r="AD751" s="136"/>
      <c r="AE751" s="136"/>
      <c r="AF751" s="133"/>
      <c r="AG751" s="133"/>
    </row>
    <row r="752" spans="1:33" x14ac:dyDescent="0.2">
      <c r="A752" s="132"/>
      <c r="B752" s="135"/>
      <c r="C752" s="133"/>
      <c r="D752" s="133"/>
      <c r="E752" s="133"/>
      <c r="F752" s="133"/>
      <c r="G752" s="133"/>
      <c r="H752" s="133"/>
      <c r="I752" s="133"/>
      <c r="J752" s="133"/>
      <c r="K752" s="134"/>
      <c r="L752" s="134"/>
      <c r="M752" s="132"/>
      <c r="N752" s="132"/>
      <c r="O752" s="132"/>
      <c r="P752" s="135"/>
      <c r="Q752" s="135"/>
      <c r="R752" s="135"/>
      <c r="S752" s="135"/>
      <c r="T752" s="136"/>
      <c r="U752" s="136"/>
      <c r="V752" s="136"/>
      <c r="W752" s="136"/>
      <c r="X752" s="136"/>
      <c r="Y752" s="136"/>
      <c r="Z752" s="136"/>
      <c r="AA752" s="136"/>
      <c r="AB752" s="136"/>
      <c r="AC752" s="136"/>
      <c r="AD752" s="136"/>
      <c r="AE752" s="136"/>
      <c r="AF752" s="133"/>
      <c r="AG752" s="133"/>
    </row>
    <row r="753" spans="1:33" x14ac:dyDescent="0.2">
      <c r="A753" s="132"/>
      <c r="B753" s="135"/>
      <c r="C753" s="133"/>
      <c r="D753" s="133"/>
      <c r="E753" s="133"/>
      <c r="F753" s="133"/>
      <c r="G753" s="133"/>
      <c r="H753" s="133"/>
      <c r="I753" s="133"/>
      <c r="J753" s="133"/>
      <c r="K753" s="134"/>
      <c r="L753" s="134"/>
      <c r="M753" s="132"/>
      <c r="N753" s="132"/>
      <c r="O753" s="132"/>
      <c r="P753" s="135"/>
      <c r="Q753" s="135"/>
      <c r="R753" s="135"/>
      <c r="S753" s="135"/>
      <c r="T753" s="136"/>
      <c r="U753" s="136"/>
      <c r="V753" s="136"/>
      <c r="W753" s="136"/>
      <c r="X753" s="136"/>
      <c r="Y753" s="136"/>
      <c r="Z753" s="136"/>
      <c r="AA753" s="136"/>
      <c r="AB753" s="136"/>
      <c r="AC753" s="136"/>
      <c r="AD753" s="136"/>
      <c r="AE753" s="136"/>
      <c r="AF753" s="133"/>
      <c r="AG753" s="133"/>
    </row>
    <row r="754" spans="1:33" x14ac:dyDescent="0.2">
      <c r="A754" s="132"/>
      <c r="B754" s="135"/>
      <c r="C754" s="133"/>
      <c r="D754" s="133"/>
      <c r="E754" s="133"/>
      <c r="F754" s="133"/>
      <c r="G754" s="133"/>
      <c r="H754" s="133"/>
      <c r="I754" s="133"/>
      <c r="J754" s="133"/>
      <c r="K754" s="134"/>
      <c r="L754" s="134"/>
      <c r="M754" s="132"/>
      <c r="N754" s="132"/>
      <c r="O754" s="132"/>
      <c r="P754" s="135"/>
      <c r="Q754" s="135"/>
      <c r="R754" s="135"/>
      <c r="S754" s="135"/>
      <c r="T754" s="136"/>
      <c r="U754" s="136"/>
      <c r="V754" s="136"/>
      <c r="W754" s="136"/>
      <c r="X754" s="136"/>
      <c r="Y754" s="136"/>
      <c r="Z754" s="136"/>
      <c r="AA754" s="136"/>
      <c r="AB754" s="136"/>
      <c r="AC754" s="136"/>
      <c r="AD754" s="136"/>
      <c r="AE754" s="136"/>
      <c r="AF754" s="133"/>
      <c r="AG754" s="133"/>
    </row>
    <row r="755" spans="1:33" x14ac:dyDescent="0.2">
      <c r="A755" s="132"/>
      <c r="B755" s="135"/>
      <c r="C755" s="133"/>
      <c r="D755" s="133"/>
      <c r="E755" s="133"/>
      <c r="F755" s="133"/>
      <c r="G755" s="133"/>
      <c r="H755" s="133"/>
      <c r="I755" s="133"/>
      <c r="J755" s="133"/>
      <c r="K755" s="134"/>
      <c r="L755" s="134"/>
      <c r="M755" s="132"/>
      <c r="N755" s="132"/>
      <c r="O755" s="132"/>
      <c r="P755" s="135"/>
      <c r="Q755" s="135"/>
      <c r="R755" s="135"/>
      <c r="S755" s="135"/>
      <c r="T755" s="136"/>
      <c r="U755" s="136"/>
      <c r="V755" s="136"/>
      <c r="W755" s="136"/>
      <c r="X755" s="136"/>
      <c r="Y755" s="136"/>
      <c r="Z755" s="136"/>
      <c r="AA755" s="136"/>
      <c r="AB755" s="136"/>
      <c r="AC755" s="136"/>
      <c r="AD755" s="136"/>
      <c r="AE755" s="136"/>
      <c r="AF755" s="133"/>
      <c r="AG755" s="133"/>
    </row>
    <row r="756" spans="1:33" x14ac:dyDescent="0.2">
      <c r="A756" s="132"/>
      <c r="B756" s="135"/>
      <c r="C756" s="133"/>
      <c r="D756" s="133"/>
      <c r="E756" s="133"/>
      <c r="F756" s="133"/>
      <c r="G756" s="133"/>
      <c r="H756" s="133"/>
      <c r="I756" s="133"/>
      <c r="J756" s="133"/>
      <c r="K756" s="134"/>
      <c r="L756" s="134"/>
      <c r="M756" s="132"/>
      <c r="N756" s="132"/>
      <c r="O756" s="132"/>
      <c r="P756" s="135"/>
      <c r="Q756" s="135"/>
      <c r="R756" s="135"/>
      <c r="S756" s="135"/>
      <c r="T756" s="136"/>
      <c r="U756" s="136"/>
      <c r="V756" s="136"/>
      <c r="W756" s="136"/>
      <c r="X756" s="136"/>
      <c r="Y756" s="136"/>
      <c r="Z756" s="136"/>
      <c r="AA756" s="136"/>
      <c r="AB756" s="136"/>
      <c r="AC756" s="136"/>
      <c r="AD756" s="136"/>
      <c r="AE756" s="136"/>
      <c r="AF756" s="133"/>
      <c r="AG756" s="133"/>
    </row>
    <row r="757" spans="1:33" x14ac:dyDescent="0.2">
      <c r="A757" s="132"/>
      <c r="B757" s="135"/>
      <c r="C757" s="133"/>
      <c r="D757" s="133"/>
      <c r="E757" s="133"/>
      <c r="F757" s="133"/>
      <c r="G757" s="133"/>
      <c r="H757" s="133"/>
      <c r="I757" s="133"/>
      <c r="J757" s="133"/>
      <c r="K757" s="134"/>
      <c r="L757" s="134"/>
      <c r="M757" s="132"/>
      <c r="N757" s="132"/>
      <c r="O757" s="132"/>
      <c r="P757" s="135"/>
      <c r="Q757" s="135"/>
      <c r="R757" s="135"/>
      <c r="S757" s="135"/>
      <c r="T757" s="136"/>
      <c r="U757" s="136"/>
      <c r="V757" s="136"/>
      <c r="W757" s="136"/>
      <c r="X757" s="136"/>
      <c r="Y757" s="136"/>
      <c r="Z757" s="136"/>
      <c r="AA757" s="136"/>
      <c r="AB757" s="136"/>
      <c r="AC757" s="136"/>
      <c r="AD757" s="136"/>
      <c r="AE757" s="136"/>
      <c r="AF757" s="133"/>
      <c r="AG757" s="133"/>
    </row>
    <row r="758" spans="1:33" x14ac:dyDescent="0.2">
      <c r="A758" s="132"/>
      <c r="B758" s="135"/>
      <c r="C758" s="133"/>
      <c r="D758" s="133"/>
      <c r="E758" s="133"/>
      <c r="F758" s="133"/>
      <c r="G758" s="133"/>
      <c r="H758" s="133"/>
      <c r="I758" s="133"/>
      <c r="J758" s="133"/>
      <c r="K758" s="134"/>
      <c r="L758" s="134"/>
      <c r="M758" s="132"/>
      <c r="N758" s="132"/>
      <c r="O758" s="132"/>
      <c r="P758" s="135"/>
      <c r="Q758" s="135"/>
      <c r="R758" s="135"/>
      <c r="S758" s="135"/>
      <c r="T758" s="136"/>
      <c r="U758" s="136"/>
      <c r="V758" s="136"/>
      <c r="W758" s="136"/>
      <c r="X758" s="136"/>
      <c r="Y758" s="136"/>
      <c r="Z758" s="136"/>
      <c r="AA758" s="136"/>
      <c r="AB758" s="136"/>
      <c r="AC758" s="136"/>
      <c r="AD758" s="136"/>
      <c r="AE758" s="136"/>
      <c r="AF758" s="133"/>
      <c r="AG758" s="133"/>
    </row>
    <row r="759" spans="1:33" x14ac:dyDescent="0.2">
      <c r="A759" s="132"/>
      <c r="B759" s="135"/>
      <c r="C759" s="133"/>
      <c r="D759" s="133"/>
      <c r="E759" s="133"/>
      <c r="F759" s="133"/>
      <c r="G759" s="133"/>
      <c r="H759" s="133"/>
      <c r="I759" s="133"/>
      <c r="J759" s="133"/>
      <c r="K759" s="134"/>
      <c r="L759" s="134"/>
      <c r="M759" s="132"/>
      <c r="N759" s="132"/>
      <c r="O759" s="132"/>
      <c r="P759" s="135"/>
      <c r="Q759" s="135"/>
      <c r="R759" s="135"/>
      <c r="S759" s="135"/>
      <c r="T759" s="136"/>
      <c r="U759" s="136"/>
      <c r="V759" s="136"/>
      <c r="W759" s="136"/>
      <c r="X759" s="136"/>
      <c r="Y759" s="136"/>
      <c r="Z759" s="136"/>
      <c r="AA759" s="136"/>
      <c r="AB759" s="136"/>
      <c r="AC759" s="136"/>
      <c r="AD759" s="136"/>
      <c r="AE759" s="136"/>
      <c r="AF759" s="133"/>
      <c r="AG759" s="133"/>
    </row>
    <row r="760" spans="1:33" x14ac:dyDescent="0.2">
      <c r="A760" s="132"/>
      <c r="B760" s="135"/>
      <c r="C760" s="133"/>
      <c r="D760" s="133"/>
      <c r="E760" s="133"/>
      <c r="F760" s="133"/>
      <c r="G760" s="133"/>
      <c r="H760" s="133"/>
      <c r="I760" s="133"/>
      <c r="J760" s="133"/>
      <c r="K760" s="134"/>
      <c r="L760" s="134"/>
      <c r="M760" s="132"/>
      <c r="N760" s="132"/>
      <c r="O760" s="132"/>
      <c r="P760" s="135"/>
      <c r="Q760" s="135"/>
      <c r="R760" s="135"/>
      <c r="S760" s="135"/>
      <c r="T760" s="136"/>
      <c r="U760" s="136"/>
      <c r="V760" s="136"/>
      <c r="W760" s="136"/>
      <c r="X760" s="136"/>
      <c r="Y760" s="136"/>
      <c r="Z760" s="136"/>
      <c r="AA760" s="136"/>
      <c r="AB760" s="136"/>
      <c r="AC760" s="136"/>
      <c r="AD760" s="136"/>
      <c r="AE760" s="136"/>
      <c r="AF760" s="133"/>
      <c r="AG760" s="133"/>
    </row>
    <row r="761" spans="1:33" x14ac:dyDescent="0.2">
      <c r="A761" s="132"/>
      <c r="B761" s="135"/>
      <c r="C761" s="133"/>
      <c r="D761" s="133"/>
      <c r="E761" s="133"/>
      <c r="F761" s="133"/>
      <c r="G761" s="133"/>
      <c r="H761" s="133"/>
      <c r="I761" s="133"/>
      <c r="J761" s="133"/>
      <c r="K761" s="134"/>
      <c r="L761" s="134"/>
      <c r="M761" s="132"/>
      <c r="N761" s="132"/>
      <c r="O761" s="132"/>
      <c r="P761" s="135"/>
      <c r="Q761" s="135"/>
      <c r="R761" s="135"/>
      <c r="S761" s="135"/>
      <c r="T761" s="136"/>
      <c r="U761" s="136"/>
      <c r="V761" s="136"/>
      <c r="W761" s="136"/>
      <c r="X761" s="136"/>
      <c r="Y761" s="136"/>
      <c r="Z761" s="136"/>
      <c r="AA761" s="136"/>
      <c r="AB761" s="136"/>
      <c r="AC761" s="136"/>
      <c r="AD761" s="136"/>
      <c r="AE761" s="136"/>
      <c r="AF761" s="133"/>
      <c r="AG761" s="133"/>
    </row>
    <row r="762" spans="1:33" x14ac:dyDescent="0.2">
      <c r="A762" s="132"/>
      <c r="B762" s="135"/>
      <c r="C762" s="133"/>
      <c r="D762" s="133"/>
      <c r="E762" s="133"/>
      <c r="F762" s="133"/>
      <c r="G762" s="133"/>
      <c r="H762" s="133"/>
      <c r="I762" s="133"/>
      <c r="J762" s="133"/>
      <c r="K762" s="134"/>
      <c r="L762" s="134"/>
      <c r="M762" s="132"/>
      <c r="N762" s="132"/>
      <c r="O762" s="132"/>
      <c r="P762" s="135"/>
      <c r="Q762" s="135"/>
      <c r="R762" s="135"/>
      <c r="S762" s="135"/>
      <c r="T762" s="136"/>
      <c r="U762" s="136"/>
      <c r="V762" s="136"/>
      <c r="W762" s="136"/>
      <c r="X762" s="136"/>
      <c r="Y762" s="136"/>
      <c r="Z762" s="136"/>
      <c r="AA762" s="136"/>
      <c r="AB762" s="136"/>
      <c r="AC762" s="136"/>
      <c r="AD762" s="136"/>
      <c r="AE762" s="136"/>
      <c r="AF762" s="133"/>
      <c r="AG762" s="133"/>
    </row>
    <row r="763" spans="1:33" x14ac:dyDescent="0.2">
      <c r="A763" s="132"/>
      <c r="B763" s="135"/>
      <c r="C763" s="133"/>
      <c r="D763" s="133"/>
      <c r="E763" s="133"/>
      <c r="F763" s="133"/>
      <c r="G763" s="133"/>
      <c r="H763" s="133"/>
      <c r="I763" s="133"/>
      <c r="J763" s="133"/>
      <c r="K763" s="134"/>
      <c r="L763" s="134"/>
      <c r="M763" s="132"/>
      <c r="N763" s="132"/>
      <c r="O763" s="132"/>
      <c r="P763" s="135"/>
      <c r="Q763" s="135"/>
      <c r="R763" s="135"/>
      <c r="S763" s="135"/>
      <c r="T763" s="136"/>
      <c r="U763" s="136"/>
      <c r="V763" s="136"/>
      <c r="W763" s="136"/>
      <c r="X763" s="136"/>
      <c r="Y763" s="136"/>
      <c r="Z763" s="136"/>
      <c r="AA763" s="136"/>
      <c r="AB763" s="136"/>
      <c r="AC763" s="136"/>
      <c r="AD763" s="136"/>
      <c r="AE763" s="136"/>
      <c r="AF763" s="133"/>
      <c r="AG763" s="133"/>
    </row>
    <row r="764" spans="1:33" x14ac:dyDescent="0.2">
      <c r="A764" s="132"/>
      <c r="B764" s="135"/>
      <c r="C764" s="133"/>
      <c r="D764" s="133"/>
      <c r="E764" s="133"/>
      <c r="F764" s="133"/>
      <c r="G764" s="133"/>
      <c r="H764" s="133"/>
      <c r="I764" s="133"/>
      <c r="J764" s="133"/>
      <c r="K764" s="134"/>
      <c r="L764" s="134"/>
      <c r="M764" s="132"/>
      <c r="N764" s="132"/>
      <c r="O764" s="132"/>
      <c r="P764" s="135"/>
      <c r="Q764" s="135"/>
      <c r="R764" s="135"/>
      <c r="S764" s="135"/>
      <c r="T764" s="136"/>
      <c r="U764" s="136"/>
      <c r="V764" s="136"/>
      <c r="W764" s="136"/>
      <c r="X764" s="136"/>
      <c r="Y764" s="136"/>
      <c r="Z764" s="136"/>
      <c r="AA764" s="136"/>
      <c r="AB764" s="136"/>
      <c r="AC764" s="136"/>
      <c r="AD764" s="136"/>
      <c r="AE764" s="136"/>
      <c r="AF764" s="133"/>
      <c r="AG764" s="133"/>
    </row>
    <row r="765" spans="1:33" x14ac:dyDescent="0.2">
      <c r="A765" s="132"/>
      <c r="B765" s="135"/>
      <c r="C765" s="133"/>
      <c r="D765" s="133"/>
      <c r="E765" s="133"/>
      <c r="F765" s="133"/>
      <c r="G765" s="133"/>
      <c r="H765" s="133"/>
      <c r="I765" s="133"/>
      <c r="J765" s="133"/>
      <c r="K765" s="134"/>
      <c r="L765" s="134"/>
      <c r="M765" s="132"/>
      <c r="N765" s="132"/>
      <c r="O765" s="132"/>
      <c r="P765" s="135"/>
      <c r="Q765" s="135"/>
      <c r="R765" s="135"/>
      <c r="S765" s="135"/>
      <c r="T765" s="136"/>
      <c r="U765" s="136"/>
      <c r="V765" s="136"/>
      <c r="W765" s="136"/>
      <c r="X765" s="136"/>
      <c r="Y765" s="136"/>
      <c r="Z765" s="136"/>
      <c r="AA765" s="136"/>
      <c r="AB765" s="136"/>
      <c r="AC765" s="136"/>
      <c r="AD765" s="136"/>
      <c r="AE765" s="136"/>
      <c r="AF765" s="133"/>
      <c r="AG765" s="133"/>
    </row>
    <row r="766" spans="1:33" x14ac:dyDescent="0.2">
      <c r="A766" s="132"/>
      <c r="B766" s="135"/>
      <c r="C766" s="133"/>
      <c r="D766" s="133"/>
      <c r="E766" s="133"/>
      <c r="F766" s="133"/>
      <c r="G766" s="133"/>
      <c r="H766" s="133"/>
      <c r="I766" s="133"/>
      <c r="J766" s="133"/>
      <c r="K766" s="134"/>
      <c r="L766" s="134"/>
      <c r="M766" s="132"/>
      <c r="N766" s="132"/>
      <c r="O766" s="132"/>
      <c r="P766" s="135"/>
      <c r="Q766" s="135"/>
      <c r="R766" s="135"/>
      <c r="S766" s="135"/>
      <c r="T766" s="136"/>
      <c r="U766" s="136"/>
      <c r="V766" s="136"/>
      <c r="W766" s="136"/>
      <c r="X766" s="136"/>
      <c r="Y766" s="136"/>
      <c r="Z766" s="136"/>
      <c r="AA766" s="136"/>
      <c r="AB766" s="136"/>
      <c r="AC766" s="136"/>
      <c r="AD766" s="136"/>
      <c r="AE766" s="136"/>
      <c r="AF766" s="133"/>
      <c r="AG766" s="133"/>
    </row>
    <row r="767" spans="1:33" x14ac:dyDescent="0.2">
      <c r="A767" s="132"/>
      <c r="B767" s="135"/>
      <c r="C767" s="133"/>
      <c r="D767" s="133"/>
      <c r="E767" s="133"/>
      <c r="F767" s="133"/>
      <c r="G767" s="133"/>
      <c r="H767" s="133"/>
      <c r="I767" s="133"/>
      <c r="J767" s="133"/>
      <c r="K767" s="134"/>
      <c r="L767" s="134"/>
      <c r="M767" s="132"/>
      <c r="N767" s="132"/>
      <c r="O767" s="132"/>
      <c r="P767" s="135"/>
      <c r="Q767" s="135"/>
      <c r="R767" s="135"/>
      <c r="S767" s="135"/>
      <c r="T767" s="136"/>
      <c r="U767" s="136"/>
      <c r="V767" s="136"/>
      <c r="W767" s="136"/>
      <c r="X767" s="136"/>
      <c r="Y767" s="136"/>
      <c r="Z767" s="136"/>
      <c r="AA767" s="136"/>
      <c r="AB767" s="136"/>
      <c r="AC767" s="136"/>
      <c r="AD767" s="136"/>
      <c r="AE767" s="136"/>
      <c r="AF767" s="133"/>
      <c r="AG767" s="133"/>
    </row>
    <row r="768" spans="1:33" x14ac:dyDescent="0.2">
      <c r="A768" s="132"/>
      <c r="B768" s="135"/>
      <c r="C768" s="133"/>
      <c r="D768" s="133"/>
      <c r="E768" s="133"/>
      <c r="F768" s="133"/>
      <c r="G768" s="133"/>
      <c r="H768" s="133"/>
      <c r="I768" s="133"/>
      <c r="J768" s="133"/>
      <c r="K768" s="134"/>
      <c r="L768" s="134"/>
      <c r="M768" s="132"/>
      <c r="N768" s="132"/>
      <c r="O768" s="132"/>
      <c r="P768" s="135"/>
      <c r="Q768" s="135"/>
      <c r="R768" s="135"/>
      <c r="S768" s="135"/>
      <c r="T768" s="136"/>
      <c r="U768" s="136"/>
      <c r="V768" s="136"/>
      <c r="W768" s="136"/>
      <c r="X768" s="136"/>
      <c r="Y768" s="136"/>
      <c r="Z768" s="136"/>
      <c r="AA768" s="136"/>
      <c r="AB768" s="136"/>
      <c r="AC768" s="136"/>
      <c r="AD768" s="136"/>
      <c r="AE768" s="136"/>
      <c r="AF768" s="133"/>
      <c r="AG768" s="133"/>
    </row>
    <row r="769" spans="1:33" x14ac:dyDescent="0.2">
      <c r="A769" s="132"/>
      <c r="B769" s="135"/>
      <c r="C769" s="133"/>
      <c r="D769" s="133"/>
      <c r="E769" s="133"/>
      <c r="F769" s="133"/>
      <c r="G769" s="133"/>
      <c r="H769" s="133"/>
      <c r="I769" s="133"/>
      <c r="J769" s="133"/>
      <c r="K769" s="134"/>
      <c r="L769" s="134"/>
      <c r="M769" s="132"/>
      <c r="N769" s="132"/>
      <c r="O769" s="132"/>
      <c r="P769" s="135"/>
      <c r="Q769" s="135"/>
      <c r="R769" s="135"/>
      <c r="S769" s="135"/>
      <c r="T769" s="136"/>
      <c r="U769" s="136"/>
      <c r="V769" s="136"/>
      <c r="W769" s="136"/>
      <c r="X769" s="136"/>
      <c r="Y769" s="136"/>
      <c r="Z769" s="136"/>
      <c r="AA769" s="136"/>
      <c r="AB769" s="136"/>
      <c r="AC769" s="136"/>
      <c r="AD769" s="136"/>
      <c r="AE769" s="136"/>
      <c r="AF769" s="133"/>
      <c r="AG769" s="133"/>
    </row>
    <row r="770" spans="1:33" x14ac:dyDescent="0.2">
      <c r="A770" s="132"/>
      <c r="B770" s="135"/>
      <c r="C770" s="133"/>
      <c r="D770" s="133"/>
      <c r="E770" s="133"/>
      <c r="F770" s="133"/>
      <c r="G770" s="133"/>
      <c r="H770" s="133"/>
      <c r="I770" s="133"/>
      <c r="J770" s="133"/>
      <c r="K770" s="134"/>
      <c r="L770" s="134"/>
      <c r="M770" s="132"/>
      <c r="N770" s="132"/>
      <c r="O770" s="132"/>
      <c r="P770" s="135"/>
      <c r="Q770" s="135"/>
      <c r="R770" s="135"/>
      <c r="S770" s="135"/>
      <c r="T770" s="136"/>
      <c r="U770" s="136"/>
      <c r="V770" s="136"/>
      <c r="W770" s="136"/>
      <c r="X770" s="136"/>
      <c r="Y770" s="136"/>
      <c r="Z770" s="136"/>
      <c r="AA770" s="136"/>
      <c r="AB770" s="136"/>
      <c r="AC770" s="136"/>
      <c r="AD770" s="136"/>
      <c r="AE770" s="136"/>
      <c r="AF770" s="133"/>
      <c r="AG770" s="133"/>
    </row>
    <row r="771" spans="1:33" x14ac:dyDescent="0.2">
      <c r="A771" s="132"/>
      <c r="B771" s="135"/>
      <c r="C771" s="133"/>
      <c r="D771" s="133"/>
      <c r="E771" s="133"/>
      <c r="F771" s="133"/>
      <c r="G771" s="133"/>
      <c r="H771" s="133"/>
      <c r="I771" s="133"/>
      <c r="J771" s="133"/>
      <c r="K771" s="134"/>
      <c r="L771" s="134"/>
      <c r="M771" s="132"/>
      <c r="N771" s="132"/>
      <c r="O771" s="132"/>
      <c r="P771" s="135"/>
      <c r="Q771" s="135"/>
      <c r="R771" s="135"/>
      <c r="S771" s="135"/>
      <c r="T771" s="136"/>
      <c r="U771" s="136"/>
      <c r="V771" s="136"/>
      <c r="W771" s="136"/>
      <c r="X771" s="136"/>
      <c r="Y771" s="136"/>
      <c r="Z771" s="136"/>
      <c r="AA771" s="136"/>
      <c r="AB771" s="136"/>
      <c r="AC771" s="136"/>
      <c r="AD771" s="136"/>
      <c r="AE771" s="136"/>
      <c r="AF771" s="133"/>
      <c r="AG771" s="133"/>
    </row>
    <row r="772" spans="1:33" x14ac:dyDescent="0.2">
      <c r="A772" s="132"/>
      <c r="B772" s="135"/>
      <c r="C772" s="133"/>
      <c r="D772" s="133"/>
      <c r="E772" s="133"/>
      <c r="F772" s="133"/>
      <c r="G772" s="133"/>
      <c r="H772" s="133"/>
      <c r="I772" s="133"/>
      <c r="J772" s="133"/>
      <c r="K772" s="134"/>
      <c r="L772" s="134"/>
      <c r="M772" s="132"/>
      <c r="N772" s="132"/>
      <c r="O772" s="132"/>
      <c r="P772" s="135"/>
      <c r="Q772" s="135"/>
      <c r="R772" s="135"/>
      <c r="S772" s="135"/>
      <c r="T772" s="136"/>
      <c r="U772" s="136"/>
      <c r="V772" s="136"/>
      <c r="W772" s="136"/>
      <c r="X772" s="136"/>
      <c r="Y772" s="136"/>
      <c r="Z772" s="136"/>
      <c r="AA772" s="136"/>
      <c r="AB772" s="136"/>
      <c r="AC772" s="136"/>
      <c r="AD772" s="136"/>
      <c r="AE772" s="136"/>
      <c r="AF772" s="133"/>
      <c r="AG772" s="133"/>
    </row>
    <row r="773" spans="1:33" x14ac:dyDescent="0.2">
      <c r="A773" s="132"/>
      <c r="B773" s="135"/>
      <c r="C773" s="133"/>
      <c r="D773" s="133"/>
      <c r="E773" s="133"/>
      <c r="F773" s="133"/>
      <c r="G773" s="133"/>
      <c r="H773" s="133"/>
      <c r="I773" s="133"/>
      <c r="J773" s="133"/>
      <c r="K773" s="134"/>
      <c r="L773" s="134"/>
      <c r="M773" s="132"/>
      <c r="N773" s="132"/>
      <c r="O773" s="132"/>
      <c r="P773" s="135"/>
      <c r="Q773" s="135"/>
      <c r="R773" s="135"/>
      <c r="S773" s="135"/>
      <c r="T773" s="136"/>
      <c r="U773" s="136"/>
      <c r="V773" s="136"/>
      <c r="W773" s="136"/>
      <c r="X773" s="136"/>
      <c r="Y773" s="136"/>
      <c r="Z773" s="136"/>
      <c r="AA773" s="136"/>
      <c r="AB773" s="136"/>
      <c r="AC773" s="136"/>
      <c r="AD773" s="136"/>
      <c r="AE773" s="136"/>
      <c r="AF773" s="133"/>
      <c r="AG773" s="133"/>
    </row>
    <row r="774" spans="1:33" x14ac:dyDescent="0.2">
      <c r="A774" s="132"/>
      <c r="B774" s="135"/>
      <c r="C774" s="133"/>
      <c r="D774" s="133"/>
      <c r="E774" s="133"/>
      <c r="F774" s="133"/>
      <c r="G774" s="133"/>
      <c r="H774" s="133"/>
      <c r="I774" s="133"/>
      <c r="J774" s="133"/>
      <c r="K774" s="134"/>
      <c r="L774" s="134"/>
      <c r="M774" s="132"/>
      <c r="N774" s="132"/>
      <c r="O774" s="132"/>
      <c r="P774" s="135"/>
      <c r="Q774" s="135"/>
      <c r="R774" s="135"/>
      <c r="S774" s="135"/>
      <c r="T774" s="136"/>
      <c r="U774" s="136"/>
      <c r="V774" s="136"/>
      <c r="W774" s="136"/>
      <c r="X774" s="136"/>
      <c r="Y774" s="136"/>
      <c r="Z774" s="136"/>
      <c r="AA774" s="136"/>
      <c r="AB774" s="136"/>
      <c r="AC774" s="136"/>
      <c r="AD774" s="136"/>
      <c r="AE774" s="136"/>
      <c r="AF774" s="133"/>
      <c r="AG774" s="133"/>
    </row>
    <row r="775" spans="1:33" x14ac:dyDescent="0.2">
      <c r="A775" s="132"/>
      <c r="B775" s="135"/>
      <c r="C775" s="133"/>
      <c r="D775" s="133"/>
      <c r="E775" s="133"/>
      <c r="F775" s="133"/>
      <c r="G775" s="133"/>
      <c r="H775" s="133"/>
      <c r="I775" s="133"/>
      <c r="J775" s="133"/>
      <c r="K775" s="134"/>
      <c r="L775" s="134"/>
      <c r="M775" s="132"/>
      <c r="N775" s="132"/>
      <c r="O775" s="132"/>
      <c r="P775" s="135"/>
      <c r="Q775" s="135"/>
      <c r="R775" s="135"/>
      <c r="S775" s="135"/>
      <c r="T775" s="136"/>
      <c r="U775" s="136"/>
      <c r="V775" s="136"/>
      <c r="W775" s="136"/>
      <c r="X775" s="136"/>
      <c r="Y775" s="136"/>
      <c r="Z775" s="136"/>
      <c r="AA775" s="136"/>
      <c r="AB775" s="136"/>
      <c r="AC775" s="136"/>
      <c r="AD775" s="136"/>
      <c r="AE775" s="136"/>
      <c r="AF775" s="133"/>
      <c r="AG775" s="133"/>
    </row>
    <row r="776" spans="1:33" x14ac:dyDescent="0.2">
      <c r="A776" s="132"/>
      <c r="B776" s="135"/>
      <c r="C776" s="133"/>
      <c r="D776" s="133"/>
      <c r="E776" s="133"/>
      <c r="F776" s="133"/>
      <c r="G776" s="133"/>
      <c r="H776" s="133"/>
      <c r="I776" s="133"/>
      <c r="J776" s="133"/>
      <c r="K776" s="134"/>
      <c r="L776" s="134"/>
      <c r="M776" s="132"/>
      <c r="N776" s="132"/>
      <c r="O776" s="132"/>
      <c r="P776" s="135"/>
      <c r="Q776" s="135"/>
      <c r="R776" s="135"/>
      <c r="S776" s="135"/>
      <c r="T776" s="136"/>
      <c r="U776" s="136"/>
      <c r="V776" s="136"/>
      <c r="W776" s="136"/>
      <c r="X776" s="136"/>
      <c r="Y776" s="136"/>
      <c r="Z776" s="136"/>
      <c r="AA776" s="136"/>
      <c r="AB776" s="136"/>
      <c r="AC776" s="136"/>
      <c r="AD776" s="136"/>
      <c r="AE776" s="136"/>
      <c r="AF776" s="133"/>
      <c r="AG776" s="133"/>
    </row>
    <row r="777" spans="1:33" x14ac:dyDescent="0.2">
      <c r="A777" s="132"/>
      <c r="B777" s="135"/>
      <c r="C777" s="133"/>
      <c r="D777" s="133"/>
      <c r="E777" s="133"/>
      <c r="F777" s="133"/>
      <c r="G777" s="133"/>
      <c r="H777" s="133"/>
      <c r="I777" s="133"/>
      <c r="J777" s="133"/>
      <c r="K777" s="134"/>
      <c r="L777" s="134"/>
      <c r="M777" s="132"/>
      <c r="N777" s="132"/>
      <c r="O777" s="132"/>
      <c r="P777" s="135"/>
      <c r="Q777" s="135"/>
      <c r="R777" s="135"/>
      <c r="S777" s="135"/>
      <c r="T777" s="136"/>
      <c r="U777" s="136"/>
      <c r="V777" s="136"/>
      <c r="W777" s="136"/>
      <c r="X777" s="136"/>
      <c r="Y777" s="136"/>
      <c r="Z777" s="136"/>
      <c r="AA777" s="136"/>
      <c r="AB777" s="136"/>
      <c r="AC777" s="136"/>
      <c r="AD777" s="136"/>
      <c r="AE777" s="136"/>
      <c r="AF777" s="133"/>
      <c r="AG777" s="133"/>
    </row>
    <row r="778" spans="1:33" x14ac:dyDescent="0.2">
      <c r="A778" s="132"/>
      <c r="B778" s="135"/>
      <c r="C778" s="133"/>
      <c r="D778" s="133"/>
      <c r="E778" s="133"/>
      <c r="F778" s="133"/>
      <c r="G778" s="133"/>
      <c r="H778" s="133"/>
      <c r="I778" s="133"/>
      <c r="J778" s="133"/>
      <c r="K778" s="134"/>
      <c r="L778" s="134"/>
      <c r="M778" s="132"/>
      <c r="N778" s="132"/>
      <c r="O778" s="132"/>
      <c r="P778" s="135"/>
      <c r="Q778" s="135"/>
      <c r="R778" s="135"/>
      <c r="S778" s="135"/>
      <c r="T778" s="136"/>
      <c r="U778" s="136"/>
      <c r="V778" s="136"/>
      <c r="W778" s="136"/>
      <c r="X778" s="136"/>
      <c r="Y778" s="136"/>
      <c r="Z778" s="136"/>
      <c r="AA778" s="136"/>
      <c r="AB778" s="136"/>
      <c r="AC778" s="136"/>
      <c r="AD778" s="136"/>
      <c r="AE778" s="136"/>
      <c r="AF778" s="133"/>
      <c r="AG778" s="133"/>
    </row>
    <row r="779" spans="1:33" x14ac:dyDescent="0.2">
      <c r="A779" s="132"/>
      <c r="B779" s="135"/>
      <c r="C779" s="133"/>
      <c r="D779" s="133"/>
      <c r="E779" s="133"/>
      <c r="F779" s="133"/>
      <c r="G779" s="133"/>
      <c r="H779" s="133"/>
      <c r="I779" s="133"/>
      <c r="J779" s="133"/>
      <c r="K779" s="134"/>
      <c r="L779" s="134"/>
      <c r="M779" s="132"/>
      <c r="N779" s="132"/>
      <c r="O779" s="132"/>
      <c r="P779" s="135"/>
      <c r="Q779" s="135"/>
      <c r="R779" s="135"/>
      <c r="S779" s="135"/>
      <c r="T779" s="136"/>
      <c r="U779" s="136"/>
      <c r="V779" s="136"/>
      <c r="W779" s="136"/>
      <c r="X779" s="136"/>
      <c r="Y779" s="136"/>
      <c r="Z779" s="136"/>
      <c r="AA779" s="136"/>
      <c r="AB779" s="136"/>
      <c r="AC779" s="136"/>
      <c r="AD779" s="136"/>
      <c r="AE779" s="136"/>
      <c r="AF779" s="133"/>
      <c r="AG779" s="133"/>
    </row>
    <row r="780" spans="1:33" x14ac:dyDescent="0.2">
      <c r="A780" s="132"/>
      <c r="B780" s="135"/>
      <c r="C780" s="133"/>
      <c r="D780" s="133"/>
      <c r="E780" s="133"/>
      <c r="F780" s="133"/>
      <c r="G780" s="133"/>
      <c r="H780" s="133"/>
      <c r="I780" s="133"/>
      <c r="J780" s="133"/>
      <c r="K780" s="134"/>
      <c r="L780" s="134"/>
      <c r="M780" s="132"/>
      <c r="N780" s="132"/>
      <c r="O780" s="132"/>
      <c r="P780" s="135"/>
      <c r="Q780" s="135"/>
      <c r="R780" s="135"/>
      <c r="S780" s="135"/>
      <c r="T780" s="136"/>
      <c r="U780" s="136"/>
      <c r="V780" s="136"/>
      <c r="W780" s="136"/>
      <c r="X780" s="136"/>
      <c r="Y780" s="136"/>
      <c r="Z780" s="136"/>
      <c r="AA780" s="136"/>
      <c r="AB780" s="136"/>
      <c r="AC780" s="136"/>
      <c r="AD780" s="136"/>
      <c r="AE780" s="136"/>
      <c r="AF780" s="133"/>
      <c r="AG780" s="133"/>
    </row>
    <row r="781" spans="1:33" x14ac:dyDescent="0.2">
      <c r="A781" s="132"/>
      <c r="B781" s="135"/>
      <c r="C781" s="133"/>
      <c r="D781" s="133"/>
      <c r="E781" s="133"/>
      <c r="F781" s="133"/>
      <c r="G781" s="133"/>
      <c r="H781" s="133"/>
      <c r="I781" s="133"/>
      <c r="J781" s="133"/>
      <c r="K781" s="134"/>
      <c r="L781" s="134"/>
      <c r="M781" s="132"/>
      <c r="N781" s="132"/>
      <c r="O781" s="132"/>
      <c r="P781" s="135"/>
      <c r="Q781" s="135"/>
      <c r="R781" s="135"/>
      <c r="S781" s="135"/>
      <c r="T781" s="136"/>
      <c r="U781" s="136"/>
      <c r="V781" s="136"/>
      <c r="W781" s="136"/>
      <c r="X781" s="136"/>
      <c r="Y781" s="136"/>
      <c r="Z781" s="136"/>
      <c r="AA781" s="136"/>
      <c r="AB781" s="136"/>
      <c r="AC781" s="136"/>
      <c r="AD781" s="136"/>
      <c r="AE781" s="136"/>
      <c r="AF781" s="133"/>
      <c r="AG781" s="133"/>
    </row>
    <row r="782" spans="1:33" x14ac:dyDescent="0.2">
      <c r="A782" s="132"/>
      <c r="B782" s="135"/>
      <c r="C782" s="133"/>
      <c r="D782" s="133"/>
      <c r="E782" s="133"/>
      <c r="F782" s="133"/>
      <c r="G782" s="133"/>
      <c r="H782" s="133"/>
      <c r="I782" s="133"/>
      <c r="J782" s="133"/>
      <c r="K782" s="134"/>
      <c r="L782" s="134"/>
      <c r="M782" s="132"/>
      <c r="N782" s="132"/>
      <c r="O782" s="132"/>
      <c r="P782" s="135"/>
      <c r="Q782" s="135"/>
      <c r="R782" s="135"/>
      <c r="S782" s="135"/>
      <c r="T782" s="136"/>
      <c r="U782" s="136"/>
      <c r="V782" s="136"/>
      <c r="W782" s="136"/>
      <c r="X782" s="136"/>
      <c r="Y782" s="136"/>
      <c r="Z782" s="136"/>
      <c r="AA782" s="136"/>
      <c r="AB782" s="136"/>
      <c r="AC782" s="136"/>
      <c r="AD782" s="136"/>
      <c r="AE782" s="136"/>
      <c r="AF782" s="133"/>
      <c r="AG782" s="133"/>
    </row>
    <row r="783" spans="1:33" x14ac:dyDescent="0.2">
      <c r="A783" s="132"/>
      <c r="B783" s="135"/>
      <c r="C783" s="133"/>
      <c r="D783" s="133"/>
      <c r="E783" s="133"/>
      <c r="F783" s="133"/>
      <c r="G783" s="133"/>
      <c r="H783" s="133"/>
      <c r="I783" s="133"/>
      <c r="J783" s="133"/>
      <c r="K783" s="134"/>
      <c r="L783" s="134"/>
      <c r="M783" s="132"/>
      <c r="N783" s="132"/>
      <c r="O783" s="132"/>
      <c r="P783" s="135"/>
      <c r="Q783" s="135"/>
      <c r="R783" s="135"/>
      <c r="S783" s="135"/>
      <c r="T783" s="136"/>
      <c r="U783" s="136"/>
      <c r="V783" s="136"/>
      <c r="W783" s="136"/>
      <c r="X783" s="136"/>
      <c r="Y783" s="136"/>
      <c r="Z783" s="136"/>
      <c r="AA783" s="136"/>
      <c r="AB783" s="136"/>
      <c r="AC783" s="136"/>
      <c r="AD783" s="136"/>
      <c r="AE783" s="136"/>
      <c r="AF783" s="133"/>
      <c r="AG783" s="133"/>
    </row>
    <row r="784" spans="1:33" x14ac:dyDescent="0.2">
      <c r="A784" s="132"/>
      <c r="B784" s="135"/>
      <c r="C784" s="133"/>
      <c r="D784" s="133"/>
      <c r="E784" s="133"/>
      <c r="F784" s="133"/>
      <c r="G784" s="133"/>
      <c r="H784" s="133"/>
      <c r="I784" s="133"/>
      <c r="J784" s="133"/>
      <c r="K784" s="134"/>
      <c r="L784" s="134"/>
      <c r="M784" s="132"/>
      <c r="N784" s="132"/>
      <c r="O784" s="132"/>
      <c r="P784" s="135"/>
      <c r="Q784" s="135"/>
      <c r="R784" s="135"/>
      <c r="S784" s="135"/>
      <c r="T784" s="136"/>
      <c r="U784" s="136"/>
      <c r="V784" s="136"/>
      <c r="W784" s="136"/>
      <c r="X784" s="136"/>
      <c r="Y784" s="136"/>
      <c r="Z784" s="136"/>
      <c r="AA784" s="136"/>
      <c r="AB784" s="136"/>
      <c r="AC784" s="136"/>
      <c r="AD784" s="136"/>
      <c r="AE784" s="136"/>
      <c r="AF784" s="133"/>
      <c r="AG784" s="133"/>
    </row>
    <row r="785" spans="1:33" x14ac:dyDescent="0.2">
      <c r="A785" s="132"/>
      <c r="B785" s="135"/>
      <c r="C785" s="133"/>
      <c r="D785" s="133"/>
      <c r="E785" s="133"/>
      <c r="F785" s="133"/>
      <c r="G785" s="133"/>
      <c r="H785" s="133"/>
      <c r="I785" s="133"/>
      <c r="J785" s="133"/>
      <c r="K785" s="134"/>
      <c r="L785" s="134"/>
      <c r="M785" s="132"/>
      <c r="N785" s="132"/>
      <c r="O785" s="132"/>
      <c r="P785" s="135"/>
      <c r="Q785" s="135"/>
      <c r="R785" s="135"/>
      <c r="S785" s="135"/>
      <c r="T785" s="136"/>
      <c r="U785" s="136"/>
      <c r="V785" s="136"/>
      <c r="W785" s="136"/>
      <c r="X785" s="136"/>
      <c r="Y785" s="136"/>
      <c r="Z785" s="136"/>
      <c r="AA785" s="136"/>
      <c r="AB785" s="136"/>
      <c r="AC785" s="136"/>
      <c r="AD785" s="136"/>
      <c r="AE785" s="136"/>
      <c r="AF785" s="133"/>
      <c r="AG785" s="133"/>
    </row>
    <row r="786" spans="1:33" x14ac:dyDescent="0.2">
      <c r="A786" s="132"/>
      <c r="B786" s="135"/>
      <c r="C786" s="133"/>
      <c r="D786" s="133"/>
      <c r="E786" s="133"/>
      <c r="F786" s="133"/>
      <c r="G786" s="133"/>
      <c r="H786" s="133"/>
      <c r="I786" s="133"/>
      <c r="J786" s="133"/>
      <c r="K786" s="134"/>
      <c r="L786" s="134"/>
      <c r="M786" s="132"/>
      <c r="N786" s="132"/>
      <c r="O786" s="132"/>
      <c r="P786" s="135"/>
      <c r="Q786" s="135"/>
      <c r="R786" s="135"/>
      <c r="S786" s="135"/>
      <c r="T786" s="136"/>
      <c r="U786" s="136"/>
      <c r="V786" s="136"/>
      <c r="W786" s="136"/>
      <c r="X786" s="136"/>
      <c r="Y786" s="136"/>
      <c r="Z786" s="136"/>
      <c r="AA786" s="136"/>
      <c r="AB786" s="136"/>
      <c r="AC786" s="136"/>
      <c r="AD786" s="136"/>
      <c r="AE786" s="136"/>
      <c r="AF786" s="133"/>
      <c r="AG786" s="133"/>
    </row>
    <row r="787" spans="1:33" x14ac:dyDescent="0.2">
      <c r="A787" s="132"/>
      <c r="B787" s="135"/>
      <c r="C787" s="133"/>
      <c r="D787" s="133"/>
      <c r="E787" s="133"/>
      <c r="F787" s="133"/>
      <c r="G787" s="133"/>
      <c r="H787" s="133"/>
      <c r="I787" s="133"/>
      <c r="J787" s="133"/>
      <c r="K787" s="134"/>
      <c r="L787" s="134"/>
      <c r="M787" s="132"/>
      <c r="N787" s="132"/>
      <c r="O787" s="132"/>
      <c r="P787" s="135"/>
      <c r="Q787" s="135"/>
      <c r="R787" s="135"/>
      <c r="S787" s="135"/>
      <c r="T787" s="136"/>
      <c r="U787" s="136"/>
      <c r="V787" s="136"/>
      <c r="W787" s="136"/>
      <c r="X787" s="136"/>
      <c r="Y787" s="136"/>
      <c r="Z787" s="136"/>
      <c r="AA787" s="136"/>
      <c r="AB787" s="136"/>
      <c r="AC787" s="136"/>
      <c r="AD787" s="136"/>
      <c r="AE787" s="136"/>
      <c r="AF787" s="133"/>
      <c r="AG787" s="133"/>
    </row>
    <row r="788" spans="1:33" x14ac:dyDescent="0.2">
      <c r="A788" s="132"/>
      <c r="B788" s="135"/>
      <c r="C788" s="133"/>
      <c r="D788" s="133"/>
      <c r="E788" s="133"/>
      <c r="F788" s="133"/>
      <c r="G788" s="133"/>
      <c r="H788" s="133"/>
      <c r="I788" s="133"/>
      <c r="J788" s="133"/>
      <c r="K788" s="134"/>
      <c r="L788" s="134"/>
      <c r="M788" s="132"/>
      <c r="N788" s="132"/>
      <c r="O788" s="132"/>
      <c r="P788" s="135"/>
      <c r="Q788" s="135"/>
      <c r="R788" s="135"/>
      <c r="S788" s="135"/>
      <c r="T788" s="136"/>
      <c r="U788" s="136"/>
      <c r="V788" s="136"/>
      <c r="W788" s="136"/>
      <c r="X788" s="136"/>
      <c r="Y788" s="136"/>
      <c r="Z788" s="136"/>
      <c r="AA788" s="136"/>
      <c r="AB788" s="136"/>
      <c r="AC788" s="136"/>
      <c r="AD788" s="136"/>
      <c r="AE788" s="136"/>
      <c r="AF788" s="133"/>
      <c r="AG788" s="133"/>
    </row>
    <row r="789" spans="1:33" x14ac:dyDescent="0.2">
      <c r="A789" s="132"/>
      <c r="B789" s="135"/>
      <c r="C789" s="133"/>
      <c r="D789" s="133"/>
      <c r="E789" s="133"/>
      <c r="F789" s="133"/>
      <c r="G789" s="133"/>
      <c r="H789" s="133"/>
      <c r="I789" s="133"/>
      <c r="J789" s="133"/>
      <c r="K789" s="134"/>
      <c r="L789" s="134"/>
      <c r="M789" s="132"/>
      <c r="N789" s="132"/>
      <c r="O789" s="132"/>
      <c r="P789" s="135"/>
      <c r="Q789" s="135"/>
      <c r="R789" s="135"/>
      <c r="S789" s="135"/>
      <c r="T789" s="136"/>
      <c r="U789" s="136"/>
      <c r="V789" s="136"/>
      <c r="W789" s="136"/>
      <c r="X789" s="136"/>
      <c r="Y789" s="136"/>
      <c r="Z789" s="136"/>
      <c r="AA789" s="136"/>
      <c r="AB789" s="136"/>
      <c r="AC789" s="136"/>
      <c r="AD789" s="136"/>
      <c r="AE789" s="136"/>
      <c r="AF789" s="133"/>
      <c r="AG789" s="133"/>
    </row>
    <row r="790" spans="1:33" x14ac:dyDescent="0.2">
      <c r="A790" s="132"/>
      <c r="B790" s="135"/>
      <c r="C790" s="133"/>
      <c r="D790" s="133"/>
      <c r="E790" s="133"/>
      <c r="F790" s="133"/>
      <c r="G790" s="133"/>
      <c r="H790" s="133"/>
      <c r="I790" s="133"/>
      <c r="J790" s="133"/>
      <c r="K790" s="134"/>
      <c r="L790" s="134"/>
      <c r="M790" s="132"/>
      <c r="N790" s="132"/>
      <c r="O790" s="132"/>
      <c r="P790" s="135"/>
      <c r="Q790" s="135"/>
      <c r="R790" s="135"/>
      <c r="S790" s="135"/>
      <c r="T790" s="136"/>
      <c r="U790" s="136"/>
      <c r="V790" s="136"/>
      <c r="W790" s="136"/>
      <c r="X790" s="136"/>
      <c r="Y790" s="136"/>
      <c r="Z790" s="136"/>
      <c r="AA790" s="136"/>
      <c r="AB790" s="136"/>
      <c r="AC790" s="136"/>
      <c r="AD790" s="136"/>
      <c r="AE790" s="136"/>
      <c r="AF790" s="133"/>
      <c r="AG790" s="133"/>
    </row>
    <row r="791" spans="1:33" x14ac:dyDescent="0.2">
      <c r="A791" s="132"/>
      <c r="B791" s="135"/>
      <c r="C791" s="133"/>
      <c r="D791" s="133"/>
      <c r="E791" s="133"/>
      <c r="F791" s="133"/>
      <c r="G791" s="133"/>
      <c r="H791" s="133"/>
      <c r="I791" s="133"/>
      <c r="J791" s="133"/>
      <c r="K791" s="134"/>
      <c r="L791" s="134"/>
      <c r="M791" s="132"/>
      <c r="N791" s="132"/>
      <c r="O791" s="132"/>
      <c r="P791" s="135"/>
      <c r="Q791" s="135"/>
      <c r="R791" s="135"/>
      <c r="S791" s="135"/>
      <c r="T791" s="136"/>
      <c r="U791" s="136"/>
      <c r="V791" s="136"/>
      <c r="W791" s="136"/>
      <c r="X791" s="136"/>
      <c r="Y791" s="136"/>
      <c r="Z791" s="136"/>
      <c r="AA791" s="136"/>
      <c r="AB791" s="136"/>
      <c r="AC791" s="136"/>
      <c r="AD791" s="136"/>
      <c r="AE791" s="136"/>
      <c r="AF791" s="133"/>
      <c r="AG791" s="133"/>
    </row>
    <row r="792" spans="1:33" x14ac:dyDescent="0.2">
      <c r="A792" s="132"/>
      <c r="B792" s="135"/>
      <c r="C792" s="133"/>
      <c r="D792" s="133"/>
      <c r="E792" s="133"/>
      <c r="F792" s="133"/>
      <c r="G792" s="133"/>
      <c r="H792" s="133"/>
      <c r="I792" s="133"/>
      <c r="J792" s="133"/>
      <c r="K792" s="134"/>
      <c r="L792" s="134"/>
      <c r="M792" s="132"/>
      <c r="N792" s="132"/>
      <c r="O792" s="132"/>
      <c r="P792" s="135"/>
      <c r="Q792" s="135"/>
      <c r="R792" s="135"/>
      <c r="S792" s="135"/>
      <c r="T792" s="136"/>
      <c r="U792" s="136"/>
      <c r="V792" s="136"/>
      <c r="W792" s="136"/>
      <c r="X792" s="136"/>
      <c r="Y792" s="136"/>
      <c r="Z792" s="136"/>
      <c r="AA792" s="136"/>
      <c r="AB792" s="136"/>
      <c r="AC792" s="136"/>
      <c r="AD792" s="136"/>
      <c r="AE792" s="136"/>
      <c r="AF792" s="133"/>
      <c r="AG792" s="133"/>
    </row>
    <row r="793" spans="1:33" x14ac:dyDescent="0.2">
      <c r="A793" s="132"/>
      <c r="B793" s="135"/>
      <c r="C793" s="133"/>
      <c r="D793" s="133"/>
      <c r="E793" s="133"/>
      <c r="F793" s="133"/>
      <c r="G793" s="133"/>
      <c r="H793" s="133"/>
      <c r="I793" s="133"/>
      <c r="J793" s="133"/>
      <c r="K793" s="134"/>
      <c r="L793" s="134"/>
      <c r="M793" s="132"/>
      <c r="N793" s="132"/>
      <c r="O793" s="132"/>
      <c r="P793" s="135"/>
      <c r="Q793" s="135"/>
      <c r="R793" s="135"/>
      <c r="S793" s="135"/>
      <c r="T793" s="136"/>
      <c r="U793" s="136"/>
      <c r="V793" s="136"/>
      <c r="W793" s="136"/>
      <c r="X793" s="136"/>
      <c r="Y793" s="136"/>
      <c r="Z793" s="136"/>
      <c r="AA793" s="136"/>
      <c r="AB793" s="136"/>
      <c r="AC793" s="136"/>
      <c r="AD793" s="136"/>
      <c r="AE793" s="136"/>
      <c r="AF793" s="133"/>
      <c r="AG793" s="133"/>
    </row>
    <row r="794" spans="1:33" x14ac:dyDescent="0.2">
      <c r="A794" s="132"/>
      <c r="B794" s="135"/>
      <c r="C794" s="133"/>
      <c r="D794" s="133"/>
      <c r="E794" s="133"/>
      <c r="F794" s="133"/>
      <c r="G794" s="133"/>
      <c r="H794" s="133"/>
      <c r="I794" s="133"/>
      <c r="J794" s="133"/>
      <c r="K794" s="134"/>
      <c r="L794" s="134"/>
      <c r="M794" s="132"/>
      <c r="N794" s="132"/>
      <c r="O794" s="132"/>
      <c r="P794" s="135"/>
      <c r="Q794" s="135"/>
      <c r="R794" s="135"/>
      <c r="S794" s="135"/>
      <c r="T794" s="136"/>
      <c r="U794" s="136"/>
      <c r="V794" s="136"/>
      <c r="W794" s="136"/>
      <c r="X794" s="136"/>
      <c r="Y794" s="136"/>
      <c r="Z794" s="136"/>
      <c r="AA794" s="136"/>
      <c r="AB794" s="136"/>
      <c r="AC794" s="136"/>
      <c r="AD794" s="136"/>
      <c r="AE794" s="136"/>
      <c r="AF794" s="133"/>
      <c r="AG794" s="133"/>
    </row>
    <row r="795" spans="1:33" x14ac:dyDescent="0.2">
      <c r="A795" s="132"/>
      <c r="B795" s="135"/>
      <c r="C795" s="133"/>
      <c r="D795" s="133"/>
      <c r="E795" s="133"/>
      <c r="F795" s="133"/>
      <c r="G795" s="133"/>
      <c r="H795" s="133"/>
      <c r="I795" s="133"/>
      <c r="J795" s="133"/>
      <c r="K795" s="134"/>
      <c r="L795" s="134"/>
      <c r="M795" s="132"/>
      <c r="N795" s="132"/>
      <c r="O795" s="132"/>
      <c r="P795" s="135"/>
      <c r="Q795" s="135"/>
      <c r="R795" s="135"/>
      <c r="S795" s="135"/>
      <c r="T795" s="136"/>
      <c r="U795" s="136"/>
      <c r="V795" s="136"/>
      <c r="W795" s="136"/>
      <c r="X795" s="136"/>
      <c r="Y795" s="136"/>
      <c r="Z795" s="136"/>
      <c r="AA795" s="136"/>
      <c r="AB795" s="136"/>
      <c r="AC795" s="136"/>
      <c r="AD795" s="136"/>
      <c r="AE795" s="136"/>
      <c r="AF795" s="133"/>
      <c r="AG795" s="133"/>
    </row>
    <row r="796" spans="1:33" x14ac:dyDescent="0.2">
      <c r="A796" s="132"/>
      <c r="B796" s="135"/>
      <c r="C796" s="133"/>
      <c r="D796" s="133"/>
      <c r="E796" s="133"/>
      <c r="F796" s="133"/>
      <c r="G796" s="133"/>
      <c r="H796" s="133"/>
      <c r="I796" s="133"/>
      <c r="J796" s="133"/>
      <c r="K796" s="134"/>
      <c r="L796" s="134"/>
      <c r="M796" s="132"/>
      <c r="N796" s="132"/>
      <c r="O796" s="132"/>
      <c r="P796" s="135"/>
      <c r="Q796" s="135"/>
      <c r="R796" s="135"/>
      <c r="S796" s="135"/>
      <c r="T796" s="136"/>
      <c r="U796" s="136"/>
      <c r="V796" s="136"/>
      <c r="W796" s="136"/>
      <c r="X796" s="136"/>
      <c r="Y796" s="136"/>
      <c r="Z796" s="136"/>
      <c r="AA796" s="136"/>
      <c r="AB796" s="136"/>
      <c r="AC796" s="136"/>
      <c r="AD796" s="136"/>
      <c r="AE796" s="136"/>
      <c r="AF796" s="133"/>
      <c r="AG796" s="133"/>
    </row>
    <row r="797" spans="1:33" x14ac:dyDescent="0.2">
      <c r="A797" s="132"/>
      <c r="B797" s="135"/>
      <c r="C797" s="133"/>
      <c r="D797" s="133"/>
      <c r="E797" s="133"/>
      <c r="F797" s="133"/>
      <c r="G797" s="133"/>
      <c r="H797" s="133"/>
      <c r="I797" s="133"/>
      <c r="J797" s="133"/>
      <c r="K797" s="134"/>
      <c r="L797" s="134"/>
      <c r="M797" s="132"/>
      <c r="N797" s="132"/>
      <c r="O797" s="132"/>
      <c r="P797" s="135"/>
      <c r="Q797" s="135"/>
      <c r="R797" s="135"/>
      <c r="S797" s="135"/>
      <c r="T797" s="136"/>
      <c r="U797" s="136"/>
      <c r="V797" s="136"/>
      <c r="W797" s="136"/>
      <c r="X797" s="136"/>
      <c r="Y797" s="136"/>
      <c r="Z797" s="136"/>
      <c r="AA797" s="136"/>
      <c r="AB797" s="136"/>
      <c r="AC797" s="136"/>
      <c r="AD797" s="136"/>
      <c r="AE797" s="136"/>
      <c r="AF797" s="133"/>
      <c r="AG797" s="133"/>
    </row>
    <row r="798" spans="1:33" x14ac:dyDescent="0.2">
      <c r="A798" s="132"/>
      <c r="B798" s="135"/>
      <c r="C798" s="133"/>
      <c r="D798" s="133"/>
      <c r="E798" s="133"/>
      <c r="F798" s="133"/>
      <c r="G798" s="133"/>
      <c r="H798" s="133"/>
      <c r="I798" s="133"/>
      <c r="J798" s="133"/>
      <c r="K798" s="134"/>
      <c r="L798" s="134"/>
      <c r="M798" s="132"/>
      <c r="N798" s="132"/>
      <c r="O798" s="132"/>
      <c r="P798" s="135"/>
      <c r="Q798" s="135"/>
      <c r="R798" s="135"/>
      <c r="S798" s="135"/>
      <c r="T798" s="136"/>
      <c r="U798" s="136"/>
      <c r="V798" s="136"/>
      <c r="W798" s="136"/>
      <c r="X798" s="136"/>
      <c r="Y798" s="136"/>
      <c r="Z798" s="136"/>
      <c r="AA798" s="136"/>
      <c r="AB798" s="136"/>
      <c r="AC798" s="136"/>
      <c r="AD798" s="136"/>
      <c r="AE798" s="136"/>
      <c r="AF798" s="133"/>
      <c r="AG798" s="133"/>
    </row>
    <row r="799" spans="1:33" x14ac:dyDescent="0.2">
      <c r="A799" s="132"/>
      <c r="B799" s="135"/>
      <c r="C799" s="133"/>
      <c r="D799" s="133"/>
      <c r="E799" s="133"/>
      <c r="F799" s="133"/>
      <c r="G799" s="133"/>
      <c r="H799" s="133"/>
      <c r="I799" s="133"/>
      <c r="J799" s="133"/>
      <c r="K799" s="134"/>
      <c r="L799" s="134"/>
      <c r="M799" s="132"/>
      <c r="N799" s="132"/>
      <c r="O799" s="132"/>
      <c r="P799" s="135"/>
      <c r="Q799" s="135"/>
      <c r="R799" s="135"/>
      <c r="S799" s="135"/>
      <c r="T799" s="136"/>
      <c r="U799" s="136"/>
      <c r="V799" s="136"/>
      <c r="W799" s="136"/>
      <c r="X799" s="136"/>
      <c r="Y799" s="136"/>
      <c r="Z799" s="136"/>
      <c r="AA799" s="136"/>
      <c r="AB799" s="136"/>
      <c r="AC799" s="136"/>
      <c r="AD799" s="136"/>
      <c r="AE799" s="136"/>
      <c r="AF799" s="133"/>
      <c r="AG799" s="133"/>
    </row>
    <row r="800" spans="1:33" x14ac:dyDescent="0.2">
      <c r="A800" s="132"/>
      <c r="B800" s="135"/>
      <c r="C800" s="133"/>
      <c r="D800" s="133"/>
      <c r="E800" s="133"/>
      <c r="F800" s="133"/>
      <c r="G800" s="133"/>
      <c r="H800" s="133"/>
      <c r="I800" s="133"/>
      <c r="J800" s="133"/>
      <c r="K800" s="134"/>
      <c r="L800" s="134"/>
      <c r="M800" s="132"/>
      <c r="N800" s="132"/>
      <c r="O800" s="132"/>
      <c r="P800" s="135"/>
      <c r="Q800" s="135"/>
      <c r="R800" s="135"/>
      <c r="S800" s="135"/>
      <c r="T800" s="136"/>
      <c r="U800" s="136"/>
      <c r="V800" s="136"/>
      <c r="W800" s="136"/>
      <c r="X800" s="136"/>
      <c r="Y800" s="136"/>
      <c r="Z800" s="136"/>
      <c r="AA800" s="136"/>
      <c r="AB800" s="136"/>
      <c r="AC800" s="136"/>
      <c r="AD800" s="136"/>
      <c r="AE800" s="136"/>
      <c r="AF800" s="133"/>
      <c r="AG800" s="133"/>
    </row>
    <row r="801" spans="1:33" x14ac:dyDescent="0.2">
      <c r="A801" s="132"/>
      <c r="B801" s="135"/>
      <c r="C801" s="133"/>
      <c r="D801" s="133"/>
      <c r="E801" s="133"/>
      <c r="F801" s="133"/>
      <c r="G801" s="133"/>
      <c r="H801" s="133"/>
      <c r="I801" s="133"/>
      <c r="J801" s="133"/>
      <c r="K801" s="134"/>
      <c r="L801" s="134"/>
      <c r="M801" s="132"/>
      <c r="N801" s="132"/>
      <c r="O801" s="132"/>
      <c r="P801" s="135"/>
      <c r="Q801" s="135"/>
      <c r="R801" s="135"/>
      <c r="S801" s="135"/>
      <c r="T801" s="136"/>
      <c r="U801" s="136"/>
      <c r="V801" s="136"/>
      <c r="W801" s="136"/>
      <c r="X801" s="136"/>
      <c r="Y801" s="136"/>
      <c r="Z801" s="136"/>
      <c r="AA801" s="136"/>
      <c r="AB801" s="136"/>
      <c r="AC801" s="136"/>
      <c r="AD801" s="136"/>
      <c r="AE801" s="136"/>
      <c r="AF801" s="133"/>
      <c r="AG801" s="133"/>
    </row>
    <row r="802" spans="1:33" x14ac:dyDescent="0.2">
      <c r="A802" s="132"/>
      <c r="B802" s="135"/>
      <c r="C802" s="133"/>
      <c r="D802" s="133"/>
      <c r="E802" s="133"/>
      <c r="F802" s="133"/>
      <c r="G802" s="133"/>
      <c r="H802" s="133"/>
      <c r="I802" s="133"/>
      <c r="J802" s="133"/>
      <c r="K802" s="134"/>
      <c r="L802" s="134"/>
      <c r="M802" s="132"/>
      <c r="N802" s="132"/>
      <c r="O802" s="132"/>
      <c r="P802" s="135"/>
      <c r="Q802" s="135"/>
      <c r="R802" s="135"/>
      <c r="S802" s="135"/>
      <c r="T802" s="136"/>
      <c r="U802" s="136"/>
      <c r="V802" s="136"/>
      <c r="W802" s="136"/>
      <c r="X802" s="136"/>
      <c r="Y802" s="136"/>
      <c r="Z802" s="136"/>
      <c r="AA802" s="136"/>
      <c r="AB802" s="136"/>
      <c r="AC802" s="136"/>
      <c r="AD802" s="136"/>
      <c r="AE802" s="136"/>
      <c r="AF802" s="133"/>
      <c r="AG802" s="133"/>
    </row>
    <row r="803" spans="1:33" x14ac:dyDescent="0.2">
      <c r="A803" s="132"/>
      <c r="B803" s="135"/>
      <c r="C803" s="133"/>
      <c r="D803" s="133"/>
      <c r="E803" s="133"/>
      <c r="F803" s="133"/>
      <c r="G803" s="133"/>
      <c r="H803" s="133"/>
      <c r="I803" s="133"/>
      <c r="J803" s="133"/>
      <c r="K803" s="134"/>
      <c r="L803" s="134"/>
      <c r="M803" s="132"/>
      <c r="N803" s="132"/>
      <c r="O803" s="132"/>
      <c r="P803" s="135"/>
      <c r="Q803" s="135"/>
      <c r="R803" s="135"/>
      <c r="S803" s="135"/>
      <c r="T803" s="136"/>
      <c r="U803" s="136"/>
      <c r="V803" s="136"/>
      <c r="W803" s="136"/>
      <c r="X803" s="136"/>
      <c r="Y803" s="136"/>
      <c r="Z803" s="136"/>
      <c r="AA803" s="136"/>
      <c r="AB803" s="136"/>
      <c r="AC803" s="136"/>
      <c r="AD803" s="136"/>
      <c r="AE803" s="136"/>
      <c r="AF803" s="133"/>
      <c r="AG803" s="133"/>
    </row>
    <row r="804" spans="1:33" x14ac:dyDescent="0.2">
      <c r="A804" s="132"/>
      <c r="B804" s="135"/>
      <c r="C804" s="133"/>
      <c r="D804" s="133"/>
      <c r="E804" s="133"/>
      <c r="F804" s="133"/>
      <c r="G804" s="133"/>
      <c r="H804" s="133"/>
      <c r="I804" s="133"/>
      <c r="J804" s="133"/>
      <c r="K804" s="134"/>
      <c r="L804" s="134"/>
      <c r="M804" s="132"/>
      <c r="N804" s="132"/>
      <c r="O804" s="132"/>
      <c r="P804" s="135"/>
      <c r="Q804" s="135"/>
      <c r="R804" s="135"/>
      <c r="S804" s="135"/>
      <c r="T804" s="136"/>
      <c r="U804" s="136"/>
      <c r="V804" s="136"/>
      <c r="W804" s="136"/>
      <c r="X804" s="136"/>
      <c r="Y804" s="136"/>
      <c r="Z804" s="136"/>
      <c r="AA804" s="136"/>
      <c r="AB804" s="136"/>
      <c r="AC804" s="136"/>
      <c r="AD804" s="136"/>
      <c r="AE804" s="136"/>
      <c r="AF804" s="133"/>
      <c r="AG804" s="133"/>
    </row>
    <row r="805" spans="1:33" x14ac:dyDescent="0.2">
      <c r="A805" s="132"/>
      <c r="B805" s="135"/>
      <c r="C805" s="133"/>
      <c r="D805" s="133"/>
      <c r="E805" s="133"/>
      <c r="F805" s="133"/>
      <c r="G805" s="133"/>
      <c r="H805" s="133"/>
      <c r="I805" s="133"/>
      <c r="J805" s="133"/>
      <c r="K805" s="134"/>
      <c r="L805" s="134"/>
      <c r="M805" s="132"/>
      <c r="N805" s="132"/>
      <c r="O805" s="132"/>
      <c r="P805" s="135"/>
      <c r="Q805" s="135"/>
      <c r="R805" s="135"/>
      <c r="S805" s="135"/>
      <c r="T805" s="136"/>
      <c r="U805" s="136"/>
      <c r="V805" s="136"/>
      <c r="W805" s="136"/>
      <c r="X805" s="136"/>
      <c r="Y805" s="136"/>
      <c r="Z805" s="136"/>
      <c r="AA805" s="136"/>
      <c r="AB805" s="136"/>
      <c r="AC805" s="136"/>
      <c r="AD805" s="136"/>
      <c r="AE805" s="136"/>
      <c r="AF805" s="133"/>
      <c r="AG805" s="133"/>
    </row>
    <row r="806" spans="1:33" x14ac:dyDescent="0.2">
      <c r="A806" s="132"/>
      <c r="B806" s="135"/>
      <c r="C806" s="133"/>
      <c r="D806" s="133"/>
      <c r="E806" s="133"/>
      <c r="F806" s="133"/>
      <c r="G806" s="133"/>
      <c r="H806" s="133"/>
      <c r="I806" s="133"/>
      <c r="J806" s="133"/>
      <c r="K806" s="134"/>
      <c r="L806" s="134"/>
      <c r="M806" s="132"/>
      <c r="N806" s="132"/>
      <c r="O806" s="132"/>
      <c r="P806" s="135"/>
      <c r="Q806" s="135"/>
      <c r="R806" s="135"/>
      <c r="S806" s="135"/>
      <c r="T806" s="136"/>
      <c r="U806" s="136"/>
      <c r="V806" s="136"/>
      <c r="W806" s="136"/>
      <c r="X806" s="136"/>
      <c r="Y806" s="136"/>
      <c r="Z806" s="136"/>
      <c r="AA806" s="136"/>
      <c r="AB806" s="136"/>
      <c r="AC806" s="136"/>
      <c r="AD806" s="136"/>
      <c r="AE806" s="136"/>
      <c r="AF806" s="133"/>
      <c r="AG806" s="133"/>
    </row>
    <row r="807" spans="1:33" x14ac:dyDescent="0.2">
      <c r="A807" s="132"/>
      <c r="B807" s="135"/>
      <c r="C807" s="133"/>
      <c r="D807" s="133"/>
      <c r="E807" s="133"/>
      <c r="F807" s="133"/>
      <c r="G807" s="133"/>
      <c r="H807" s="133"/>
      <c r="I807" s="133"/>
      <c r="J807" s="133"/>
      <c r="K807" s="134"/>
      <c r="L807" s="134"/>
      <c r="M807" s="132"/>
      <c r="N807" s="132"/>
      <c r="O807" s="132"/>
      <c r="P807" s="135"/>
      <c r="Q807" s="135"/>
      <c r="R807" s="135"/>
      <c r="S807" s="135"/>
      <c r="T807" s="136"/>
      <c r="U807" s="136"/>
      <c r="V807" s="136"/>
      <c r="W807" s="136"/>
      <c r="X807" s="136"/>
      <c r="Y807" s="136"/>
      <c r="Z807" s="136"/>
      <c r="AA807" s="136"/>
      <c r="AB807" s="136"/>
      <c r="AC807" s="136"/>
      <c r="AD807" s="136"/>
      <c r="AE807" s="136"/>
      <c r="AF807" s="133"/>
      <c r="AG807" s="133"/>
    </row>
    <row r="808" spans="1:33" x14ac:dyDescent="0.2">
      <c r="A808" s="132"/>
      <c r="B808" s="135"/>
      <c r="C808" s="133"/>
      <c r="D808" s="133"/>
      <c r="E808" s="133"/>
      <c r="F808" s="133"/>
      <c r="G808" s="133"/>
      <c r="H808" s="133"/>
      <c r="I808" s="133"/>
      <c r="J808" s="133"/>
      <c r="K808" s="134"/>
      <c r="L808" s="134"/>
      <c r="M808" s="132"/>
      <c r="N808" s="132"/>
      <c r="O808" s="132"/>
      <c r="P808" s="135"/>
      <c r="Q808" s="135"/>
      <c r="R808" s="135"/>
      <c r="S808" s="135"/>
      <c r="T808" s="136"/>
      <c r="U808" s="136"/>
      <c r="V808" s="136"/>
      <c r="W808" s="136"/>
      <c r="X808" s="136"/>
      <c r="Y808" s="136"/>
      <c r="Z808" s="136"/>
      <c r="AA808" s="136"/>
      <c r="AB808" s="136"/>
      <c r="AC808" s="136"/>
      <c r="AD808" s="136"/>
      <c r="AE808" s="136"/>
      <c r="AF808" s="133"/>
      <c r="AG808" s="133"/>
    </row>
    <row r="809" spans="1:33" x14ac:dyDescent="0.2">
      <c r="A809" s="132"/>
      <c r="B809" s="135"/>
      <c r="C809" s="133"/>
      <c r="D809" s="133"/>
      <c r="E809" s="133"/>
      <c r="F809" s="133"/>
      <c r="G809" s="133"/>
      <c r="H809" s="133"/>
      <c r="I809" s="133"/>
      <c r="J809" s="133"/>
      <c r="K809" s="134"/>
      <c r="L809" s="134"/>
      <c r="M809" s="132"/>
      <c r="N809" s="132"/>
      <c r="O809" s="132"/>
      <c r="P809" s="135"/>
      <c r="Q809" s="135"/>
      <c r="R809" s="135"/>
      <c r="S809" s="135"/>
      <c r="T809" s="136"/>
      <c r="U809" s="136"/>
      <c r="V809" s="136"/>
      <c r="W809" s="136"/>
      <c r="X809" s="136"/>
      <c r="Y809" s="136"/>
      <c r="Z809" s="136"/>
      <c r="AA809" s="136"/>
      <c r="AB809" s="136"/>
      <c r="AC809" s="136"/>
      <c r="AD809" s="136"/>
      <c r="AE809" s="136"/>
      <c r="AF809" s="133"/>
      <c r="AG809" s="133"/>
    </row>
    <row r="810" spans="1:33" x14ac:dyDescent="0.2">
      <c r="A810" s="132"/>
      <c r="B810" s="135"/>
      <c r="C810" s="133"/>
      <c r="D810" s="133"/>
      <c r="E810" s="133"/>
      <c r="F810" s="133"/>
      <c r="G810" s="133"/>
      <c r="H810" s="133"/>
      <c r="I810" s="133"/>
      <c r="J810" s="133"/>
      <c r="K810" s="134"/>
      <c r="L810" s="134"/>
      <c r="M810" s="132"/>
      <c r="N810" s="132"/>
      <c r="O810" s="132"/>
      <c r="P810" s="135"/>
      <c r="Q810" s="135"/>
      <c r="R810" s="135"/>
      <c r="S810" s="135"/>
      <c r="T810" s="136"/>
      <c r="U810" s="136"/>
      <c r="V810" s="136"/>
      <c r="W810" s="136"/>
      <c r="X810" s="136"/>
      <c r="Y810" s="136"/>
      <c r="Z810" s="136"/>
      <c r="AA810" s="136"/>
      <c r="AB810" s="136"/>
      <c r="AC810" s="136"/>
      <c r="AD810" s="136"/>
      <c r="AE810" s="136"/>
      <c r="AF810" s="133"/>
      <c r="AG810" s="133"/>
    </row>
    <row r="811" spans="1:33" x14ac:dyDescent="0.2">
      <c r="A811" s="132"/>
      <c r="B811" s="135"/>
      <c r="C811" s="133"/>
      <c r="D811" s="133"/>
      <c r="E811" s="133"/>
      <c r="F811" s="133"/>
      <c r="G811" s="133"/>
      <c r="H811" s="133"/>
      <c r="I811" s="133"/>
      <c r="J811" s="133"/>
      <c r="K811" s="134"/>
      <c r="L811" s="134"/>
      <c r="M811" s="132"/>
      <c r="N811" s="132"/>
      <c r="O811" s="132"/>
      <c r="P811" s="135"/>
      <c r="Q811" s="135"/>
      <c r="R811" s="135"/>
      <c r="S811" s="135"/>
      <c r="T811" s="136"/>
      <c r="U811" s="136"/>
      <c r="V811" s="136"/>
      <c r="W811" s="136"/>
      <c r="X811" s="136"/>
      <c r="Y811" s="136"/>
      <c r="Z811" s="136"/>
      <c r="AA811" s="136"/>
      <c r="AB811" s="136"/>
      <c r="AC811" s="136"/>
      <c r="AD811" s="136"/>
      <c r="AE811" s="136"/>
      <c r="AF811" s="133"/>
      <c r="AG811" s="133"/>
    </row>
    <row r="812" spans="1:33" x14ac:dyDescent="0.2">
      <c r="A812" s="132"/>
      <c r="B812" s="135"/>
      <c r="C812" s="133"/>
      <c r="D812" s="133"/>
      <c r="E812" s="133"/>
      <c r="F812" s="133"/>
      <c r="G812" s="133"/>
      <c r="H812" s="133"/>
      <c r="I812" s="133"/>
      <c r="J812" s="133"/>
      <c r="K812" s="134"/>
      <c r="L812" s="134"/>
      <c r="M812" s="132"/>
      <c r="N812" s="132"/>
      <c r="O812" s="132"/>
      <c r="P812" s="135"/>
      <c r="Q812" s="135"/>
      <c r="R812" s="135"/>
      <c r="S812" s="135"/>
      <c r="T812" s="136"/>
      <c r="U812" s="136"/>
      <c r="V812" s="136"/>
      <c r="W812" s="136"/>
      <c r="X812" s="136"/>
      <c r="Y812" s="136"/>
      <c r="Z812" s="136"/>
      <c r="AA812" s="136"/>
      <c r="AB812" s="136"/>
      <c r="AC812" s="136"/>
      <c r="AD812" s="136"/>
      <c r="AE812" s="136"/>
      <c r="AF812" s="133"/>
      <c r="AG812" s="133"/>
    </row>
    <row r="813" spans="1:33" x14ac:dyDescent="0.2">
      <c r="A813" s="132"/>
      <c r="B813" s="135"/>
      <c r="C813" s="133"/>
      <c r="D813" s="133"/>
      <c r="E813" s="133"/>
      <c r="F813" s="133"/>
      <c r="G813" s="133"/>
      <c r="H813" s="133"/>
      <c r="I813" s="133"/>
      <c r="J813" s="133"/>
      <c r="K813" s="134"/>
      <c r="L813" s="134"/>
      <c r="M813" s="132"/>
      <c r="N813" s="132"/>
      <c r="O813" s="132"/>
      <c r="P813" s="135"/>
      <c r="Q813" s="135"/>
      <c r="R813" s="135"/>
      <c r="S813" s="135"/>
      <c r="T813" s="136"/>
      <c r="U813" s="136"/>
      <c r="V813" s="136"/>
      <c r="W813" s="136"/>
      <c r="X813" s="136"/>
      <c r="Y813" s="136"/>
      <c r="Z813" s="136"/>
      <c r="AA813" s="136"/>
      <c r="AB813" s="136"/>
      <c r="AC813" s="136"/>
      <c r="AD813" s="136"/>
      <c r="AE813" s="136"/>
      <c r="AF813" s="133"/>
      <c r="AG813" s="133"/>
    </row>
    <row r="814" spans="1:33" x14ac:dyDescent="0.2">
      <c r="A814" s="132"/>
      <c r="B814" s="135"/>
      <c r="C814" s="133"/>
      <c r="D814" s="133"/>
      <c r="E814" s="133"/>
      <c r="F814" s="133"/>
      <c r="G814" s="133"/>
      <c r="H814" s="133"/>
      <c r="I814" s="133"/>
      <c r="J814" s="133"/>
      <c r="K814" s="134"/>
      <c r="L814" s="134"/>
      <c r="M814" s="132"/>
      <c r="N814" s="132"/>
      <c r="O814" s="132"/>
      <c r="P814" s="135"/>
      <c r="Q814" s="135"/>
      <c r="R814" s="135"/>
      <c r="S814" s="135"/>
      <c r="T814" s="136"/>
      <c r="U814" s="136"/>
      <c r="V814" s="136"/>
      <c r="W814" s="136"/>
      <c r="X814" s="136"/>
      <c r="Y814" s="136"/>
      <c r="Z814" s="136"/>
      <c r="AA814" s="136"/>
      <c r="AB814" s="136"/>
      <c r="AC814" s="136"/>
      <c r="AD814" s="136"/>
      <c r="AE814" s="136"/>
      <c r="AF814" s="133"/>
      <c r="AG814" s="133"/>
    </row>
    <row r="815" spans="1:33" x14ac:dyDescent="0.2">
      <c r="A815" s="132"/>
      <c r="B815" s="135"/>
      <c r="C815" s="133"/>
      <c r="D815" s="133"/>
      <c r="E815" s="133"/>
      <c r="F815" s="133"/>
      <c r="G815" s="133"/>
      <c r="H815" s="133"/>
      <c r="I815" s="133"/>
      <c r="J815" s="133"/>
      <c r="K815" s="134"/>
      <c r="L815" s="134"/>
      <c r="M815" s="132"/>
      <c r="N815" s="132"/>
      <c r="O815" s="132"/>
      <c r="P815" s="135"/>
      <c r="Q815" s="135"/>
      <c r="R815" s="135"/>
      <c r="S815" s="135"/>
      <c r="T815" s="136"/>
      <c r="U815" s="136"/>
      <c r="V815" s="136"/>
      <c r="W815" s="136"/>
      <c r="X815" s="136"/>
      <c r="Y815" s="136"/>
      <c r="Z815" s="136"/>
      <c r="AA815" s="136"/>
      <c r="AB815" s="136"/>
      <c r="AC815" s="136"/>
      <c r="AD815" s="136"/>
      <c r="AE815" s="136"/>
      <c r="AF815" s="133"/>
      <c r="AG815" s="133"/>
    </row>
    <row r="816" spans="1:33" x14ac:dyDescent="0.2">
      <c r="A816" s="132"/>
      <c r="B816" s="135"/>
      <c r="C816" s="133"/>
      <c r="D816" s="133"/>
      <c r="E816" s="133"/>
      <c r="F816" s="133"/>
      <c r="G816" s="133"/>
      <c r="H816" s="133"/>
      <c r="I816" s="133"/>
      <c r="J816" s="133"/>
      <c r="K816" s="134"/>
      <c r="L816" s="134"/>
      <c r="M816" s="132"/>
      <c r="N816" s="132"/>
      <c r="O816" s="132"/>
      <c r="P816" s="135"/>
      <c r="Q816" s="135"/>
      <c r="R816" s="135"/>
      <c r="S816" s="135"/>
      <c r="T816" s="136"/>
      <c r="U816" s="136"/>
      <c r="V816" s="136"/>
      <c r="W816" s="136"/>
      <c r="X816" s="136"/>
      <c r="Y816" s="136"/>
      <c r="Z816" s="136"/>
      <c r="AA816" s="136"/>
      <c r="AB816" s="136"/>
      <c r="AC816" s="136"/>
      <c r="AD816" s="136"/>
      <c r="AE816" s="136"/>
      <c r="AF816" s="133"/>
      <c r="AG816" s="133"/>
    </row>
    <row r="817" spans="1:33" x14ac:dyDescent="0.2">
      <c r="A817" s="132"/>
      <c r="B817" s="135"/>
      <c r="C817" s="133"/>
      <c r="D817" s="133"/>
      <c r="E817" s="133"/>
      <c r="F817" s="133"/>
      <c r="G817" s="133"/>
      <c r="H817" s="133"/>
      <c r="I817" s="133"/>
      <c r="J817" s="133"/>
      <c r="K817" s="134"/>
      <c r="L817" s="134"/>
      <c r="M817" s="132"/>
      <c r="N817" s="132"/>
      <c r="O817" s="132"/>
      <c r="P817" s="135"/>
      <c r="Q817" s="135"/>
      <c r="R817" s="135"/>
      <c r="S817" s="135"/>
      <c r="T817" s="136"/>
      <c r="U817" s="136"/>
      <c r="V817" s="136"/>
      <c r="W817" s="136"/>
      <c r="X817" s="136"/>
      <c r="Y817" s="136"/>
      <c r="Z817" s="136"/>
      <c r="AA817" s="136"/>
      <c r="AB817" s="136"/>
      <c r="AC817" s="136"/>
      <c r="AD817" s="136"/>
      <c r="AE817" s="136"/>
      <c r="AF817" s="133"/>
      <c r="AG817" s="133"/>
    </row>
    <row r="818" spans="1:33" x14ac:dyDescent="0.2">
      <c r="A818" s="132"/>
      <c r="B818" s="135"/>
      <c r="C818" s="133"/>
      <c r="D818" s="133"/>
      <c r="E818" s="133"/>
      <c r="F818" s="133"/>
      <c r="G818" s="133"/>
      <c r="H818" s="133"/>
      <c r="I818" s="133"/>
      <c r="J818" s="133"/>
      <c r="K818" s="134"/>
      <c r="L818" s="134"/>
      <c r="M818" s="132"/>
      <c r="N818" s="132"/>
      <c r="O818" s="132"/>
      <c r="P818" s="135"/>
      <c r="Q818" s="135"/>
      <c r="R818" s="135"/>
      <c r="S818" s="135"/>
      <c r="T818" s="136"/>
      <c r="U818" s="136"/>
      <c r="V818" s="136"/>
      <c r="W818" s="136"/>
      <c r="X818" s="136"/>
      <c r="Y818" s="136"/>
      <c r="Z818" s="136"/>
      <c r="AA818" s="136"/>
      <c r="AB818" s="136"/>
      <c r="AC818" s="136"/>
      <c r="AD818" s="136"/>
      <c r="AE818" s="136"/>
      <c r="AF818" s="133"/>
      <c r="AG818" s="133"/>
    </row>
    <row r="819" spans="1:33" x14ac:dyDescent="0.2">
      <c r="A819" s="132"/>
      <c r="B819" s="135"/>
      <c r="C819" s="133"/>
      <c r="D819" s="133"/>
      <c r="E819" s="133"/>
      <c r="F819" s="133"/>
      <c r="G819" s="133"/>
      <c r="H819" s="133"/>
      <c r="I819" s="133"/>
      <c r="J819" s="133"/>
      <c r="K819" s="134"/>
      <c r="L819" s="134"/>
      <c r="M819" s="132"/>
      <c r="N819" s="132"/>
      <c r="O819" s="132"/>
      <c r="P819" s="135"/>
      <c r="Q819" s="135"/>
      <c r="R819" s="135"/>
      <c r="S819" s="135"/>
      <c r="T819" s="136"/>
      <c r="U819" s="136"/>
      <c r="V819" s="136"/>
      <c r="W819" s="136"/>
      <c r="X819" s="136"/>
      <c r="Y819" s="136"/>
      <c r="Z819" s="136"/>
      <c r="AA819" s="136"/>
      <c r="AB819" s="136"/>
      <c r="AC819" s="136"/>
      <c r="AD819" s="136"/>
      <c r="AE819" s="136"/>
      <c r="AF819" s="133"/>
      <c r="AG819" s="133"/>
    </row>
    <row r="820" spans="1:33" x14ac:dyDescent="0.2">
      <c r="A820" s="132"/>
      <c r="B820" s="135"/>
      <c r="C820" s="133"/>
      <c r="D820" s="133"/>
      <c r="E820" s="133"/>
      <c r="F820" s="133"/>
      <c r="G820" s="133"/>
      <c r="H820" s="133"/>
      <c r="I820" s="133"/>
      <c r="J820" s="133"/>
      <c r="K820" s="134"/>
      <c r="L820" s="134"/>
      <c r="M820" s="132"/>
      <c r="N820" s="132"/>
      <c r="O820" s="132"/>
      <c r="P820" s="135"/>
      <c r="Q820" s="135"/>
      <c r="R820" s="135"/>
      <c r="S820" s="135"/>
      <c r="T820" s="136"/>
      <c r="U820" s="136"/>
      <c r="V820" s="136"/>
      <c r="W820" s="136"/>
      <c r="X820" s="136"/>
      <c r="Y820" s="136"/>
      <c r="Z820" s="136"/>
      <c r="AA820" s="136"/>
      <c r="AB820" s="136"/>
      <c r="AC820" s="136"/>
      <c r="AD820" s="136"/>
      <c r="AE820" s="136"/>
      <c r="AF820" s="133"/>
      <c r="AG820" s="133"/>
    </row>
    <row r="821" spans="1:33" x14ac:dyDescent="0.2">
      <c r="A821" s="132"/>
      <c r="B821" s="135"/>
      <c r="C821" s="133"/>
      <c r="D821" s="133"/>
      <c r="E821" s="133"/>
      <c r="F821" s="133"/>
      <c r="G821" s="133"/>
      <c r="H821" s="133"/>
      <c r="I821" s="133"/>
      <c r="J821" s="133"/>
      <c r="K821" s="134"/>
      <c r="L821" s="134"/>
      <c r="M821" s="132"/>
      <c r="N821" s="132"/>
      <c r="O821" s="132"/>
      <c r="P821" s="135"/>
      <c r="Q821" s="135"/>
      <c r="R821" s="135"/>
      <c r="S821" s="135"/>
      <c r="T821" s="136"/>
      <c r="U821" s="136"/>
      <c r="V821" s="136"/>
      <c r="W821" s="136"/>
      <c r="X821" s="136"/>
      <c r="Y821" s="136"/>
      <c r="Z821" s="136"/>
      <c r="AA821" s="136"/>
      <c r="AB821" s="136"/>
      <c r="AC821" s="136"/>
      <c r="AD821" s="136"/>
      <c r="AE821" s="136"/>
      <c r="AF821" s="133"/>
      <c r="AG821" s="133"/>
    </row>
    <row r="822" spans="1:33" x14ac:dyDescent="0.2">
      <c r="A822" s="132"/>
      <c r="B822" s="135"/>
      <c r="C822" s="133"/>
      <c r="D822" s="133"/>
      <c r="E822" s="133"/>
      <c r="F822" s="133"/>
      <c r="G822" s="133"/>
      <c r="H822" s="133"/>
      <c r="I822" s="133"/>
      <c r="J822" s="133"/>
      <c r="K822" s="134"/>
      <c r="L822" s="134"/>
      <c r="M822" s="132"/>
      <c r="N822" s="132"/>
      <c r="O822" s="132"/>
      <c r="P822" s="135"/>
      <c r="Q822" s="135"/>
      <c r="R822" s="135"/>
      <c r="S822" s="135"/>
      <c r="T822" s="136"/>
      <c r="U822" s="136"/>
      <c r="V822" s="136"/>
      <c r="W822" s="136"/>
      <c r="X822" s="136"/>
      <c r="Y822" s="136"/>
      <c r="Z822" s="136"/>
      <c r="AA822" s="136"/>
      <c r="AB822" s="136"/>
      <c r="AC822" s="136"/>
      <c r="AD822" s="136"/>
      <c r="AE822" s="136"/>
      <c r="AF822" s="133"/>
      <c r="AG822" s="133"/>
    </row>
    <row r="823" spans="1:33" x14ac:dyDescent="0.2">
      <c r="A823" s="132"/>
      <c r="B823" s="135"/>
      <c r="C823" s="133"/>
      <c r="D823" s="133"/>
      <c r="E823" s="133"/>
      <c r="F823" s="133"/>
      <c r="G823" s="133"/>
      <c r="H823" s="133"/>
      <c r="I823" s="133"/>
      <c r="J823" s="133"/>
      <c r="K823" s="134"/>
      <c r="L823" s="134"/>
      <c r="M823" s="132"/>
      <c r="N823" s="132"/>
      <c r="O823" s="132"/>
      <c r="P823" s="135"/>
      <c r="Q823" s="135"/>
      <c r="R823" s="135"/>
      <c r="S823" s="135"/>
      <c r="T823" s="136"/>
      <c r="U823" s="136"/>
      <c r="V823" s="136"/>
      <c r="W823" s="136"/>
      <c r="X823" s="136"/>
      <c r="Y823" s="136"/>
      <c r="Z823" s="136"/>
      <c r="AA823" s="136"/>
      <c r="AB823" s="136"/>
      <c r="AC823" s="136"/>
      <c r="AD823" s="136"/>
      <c r="AE823" s="136"/>
      <c r="AF823" s="133"/>
      <c r="AG823" s="133"/>
    </row>
    <row r="824" spans="1:33" x14ac:dyDescent="0.2">
      <c r="A824" s="132"/>
      <c r="B824" s="135"/>
      <c r="C824" s="133"/>
      <c r="D824" s="133"/>
      <c r="E824" s="133"/>
      <c r="F824" s="133"/>
      <c r="G824" s="133"/>
      <c r="H824" s="133"/>
      <c r="I824" s="133"/>
      <c r="J824" s="133"/>
      <c r="K824" s="134"/>
      <c r="L824" s="134"/>
      <c r="M824" s="132"/>
      <c r="N824" s="132"/>
      <c r="O824" s="132"/>
      <c r="P824" s="135"/>
      <c r="Q824" s="135"/>
      <c r="R824" s="135"/>
      <c r="S824" s="135"/>
      <c r="T824" s="136"/>
      <c r="U824" s="136"/>
      <c r="V824" s="136"/>
      <c r="W824" s="136"/>
      <c r="X824" s="136"/>
      <c r="Y824" s="136"/>
      <c r="Z824" s="136"/>
      <c r="AA824" s="136"/>
      <c r="AB824" s="136"/>
      <c r="AC824" s="136"/>
      <c r="AD824" s="136"/>
      <c r="AE824" s="136"/>
      <c r="AF824" s="133"/>
      <c r="AG824" s="133"/>
    </row>
    <row r="825" spans="1:33" x14ac:dyDescent="0.2">
      <c r="A825" s="132"/>
      <c r="B825" s="135"/>
      <c r="C825" s="133"/>
      <c r="D825" s="133"/>
      <c r="E825" s="133"/>
      <c r="F825" s="133"/>
      <c r="G825" s="133"/>
      <c r="H825" s="133"/>
      <c r="I825" s="133"/>
      <c r="J825" s="133"/>
      <c r="K825" s="134"/>
      <c r="L825" s="134"/>
      <c r="M825" s="132"/>
      <c r="N825" s="132"/>
      <c r="O825" s="132"/>
      <c r="P825" s="135"/>
      <c r="Q825" s="135"/>
      <c r="R825" s="135"/>
      <c r="S825" s="135"/>
      <c r="T825" s="136"/>
      <c r="U825" s="136"/>
      <c r="V825" s="136"/>
      <c r="W825" s="136"/>
      <c r="X825" s="136"/>
      <c r="Y825" s="136"/>
      <c r="Z825" s="136"/>
      <c r="AA825" s="136"/>
      <c r="AB825" s="136"/>
      <c r="AC825" s="136"/>
      <c r="AD825" s="136"/>
      <c r="AE825" s="136"/>
      <c r="AF825" s="133"/>
      <c r="AG825" s="133"/>
    </row>
    <row r="826" spans="1:33" x14ac:dyDescent="0.2">
      <c r="A826" s="132"/>
      <c r="B826" s="135"/>
      <c r="C826" s="133"/>
      <c r="D826" s="133"/>
      <c r="E826" s="133"/>
      <c r="F826" s="133"/>
      <c r="G826" s="133"/>
      <c r="H826" s="133"/>
      <c r="I826" s="133"/>
      <c r="J826" s="133"/>
      <c r="K826" s="134"/>
      <c r="L826" s="134"/>
      <c r="M826" s="132"/>
      <c r="N826" s="132"/>
      <c r="O826" s="132"/>
      <c r="P826" s="135"/>
      <c r="Q826" s="135"/>
      <c r="R826" s="135"/>
      <c r="S826" s="135"/>
      <c r="T826" s="136"/>
      <c r="U826" s="136"/>
      <c r="V826" s="136"/>
      <c r="W826" s="136"/>
      <c r="X826" s="136"/>
      <c r="Y826" s="136"/>
      <c r="Z826" s="136"/>
      <c r="AA826" s="136"/>
      <c r="AB826" s="136"/>
      <c r="AC826" s="136"/>
      <c r="AD826" s="136"/>
      <c r="AE826" s="136"/>
      <c r="AF826" s="133"/>
      <c r="AG826" s="133"/>
    </row>
    <row r="827" spans="1:33" x14ac:dyDescent="0.2">
      <c r="A827" s="132"/>
      <c r="B827" s="135"/>
      <c r="C827" s="133"/>
      <c r="D827" s="133"/>
      <c r="E827" s="133"/>
      <c r="F827" s="133"/>
      <c r="G827" s="133"/>
      <c r="H827" s="133"/>
      <c r="I827" s="133"/>
      <c r="J827" s="133"/>
      <c r="K827" s="134"/>
      <c r="L827" s="134"/>
      <c r="M827" s="132"/>
      <c r="N827" s="132"/>
      <c r="O827" s="132"/>
      <c r="P827" s="135"/>
      <c r="Q827" s="135"/>
      <c r="R827" s="135"/>
      <c r="S827" s="135"/>
      <c r="T827" s="136"/>
      <c r="U827" s="136"/>
      <c r="V827" s="136"/>
      <c r="W827" s="136"/>
      <c r="X827" s="136"/>
      <c r="Y827" s="136"/>
      <c r="Z827" s="136"/>
      <c r="AA827" s="136"/>
      <c r="AB827" s="136"/>
      <c r="AC827" s="136"/>
      <c r="AD827" s="136"/>
      <c r="AE827" s="136"/>
      <c r="AF827" s="133"/>
      <c r="AG827" s="133"/>
    </row>
    <row r="828" spans="1:33" x14ac:dyDescent="0.2">
      <c r="A828" s="132"/>
      <c r="B828" s="135"/>
      <c r="C828" s="133"/>
      <c r="D828" s="133"/>
      <c r="E828" s="133"/>
      <c r="F828" s="133"/>
      <c r="G828" s="133"/>
      <c r="H828" s="133"/>
      <c r="I828" s="133"/>
      <c r="J828" s="133"/>
      <c r="K828" s="134"/>
      <c r="L828" s="134"/>
      <c r="M828" s="132"/>
      <c r="N828" s="132"/>
      <c r="O828" s="132"/>
      <c r="P828" s="135"/>
      <c r="Q828" s="135"/>
      <c r="R828" s="135"/>
      <c r="S828" s="135"/>
      <c r="T828" s="136"/>
      <c r="U828" s="136"/>
      <c r="V828" s="136"/>
      <c r="W828" s="136"/>
      <c r="X828" s="136"/>
      <c r="Y828" s="136"/>
      <c r="Z828" s="136"/>
      <c r="AA828" s="136"/>
      <c r="AB828" s="136"/>
      <c r="AC828" s="136"/>
      <c r="AD828" s="136"/>
      <c r="AE828" s="136"/>
      <c r="AF828" s="133"/>
      <c r="AG828" s="133"/>
    </row>
    <row r="829" spans="1:33" x14ac:dyDescent="0.2">
      <c r="A829" s="132"/>
      <c r="B829" s="135"/>
      <c r="C829" s="133"/>
      <c r="D829" s="133"/>
      <c r="E829" s="133"/>
      <c r="F829" s="133"/>
      <c r="G829" s="133"/>
      <c r="H829" s="133"/>
      <c r="I829" s="133"/>
      <c r="J829" s="133"/>
      <c r="K829" s="134"/>
      <c r="L829" s="134"/>
      <c r="M829" s="132"/>
      <c r="N829" s="132"/>
      <c r="O829" s="132"/>
      <c r="P829" s="135"/>
      <c r="Q829" s="135"/>
      <c r="R829" s="135"/>
      <c r="S829" s="135"/>
      <c r="T829" s="136"/>
      <c r="U829" s="136"/>
      <c r="V829" s="136"/>
      <c r="W829" s="136"/>
      <c r="X829" s="136"/>
      <c r="Y829" s="136"/>
      <c r="Z829" s="136"/>
      <c r="AA829" s="136"/>
      <c r="AB829" s="136"/>
      <c r="AC829" s="136"/>
      <c r="AD829" s="136"/>
      <c r="AE829" s="136"/>
      <c r="AF829" s="133"/>
      <c r="AG829" s="133"/>
    </row>
    <row r="830" spans="1:33" x14ac:dyDescent="0.2">
      <c r="A830" s="132"/>
      <c r="B830" s="135"/>
      <c r="C830" s="133"/>
      <c r="D830" s="133"/>
      <c r="E830" s="133"/>
      <c r="F830" s="133"/>
      <c r="G830" s="133"/>
      <c r="H830" s="133"/>
      <c r="I830" s="133"/>
      <c r="J830" s="133"/>
      <c r="K830" s="134"/>
      <c r="L830" s="134"/>
      <c r="M830" s="132"/>
      <c r="N830" s="132"/>
      <c r="O830" s="132"/>
      <c r="P830" s="135"/>
      <c r="Q830" s="135"/>
      <c r="R830" s="135"/>
      <c r="S830" s="135"/>
      <c r="T830" s="136"/>
      <c r="U830" s="136"/>
      <c r="V830" s="136"/>
      <c r="W830" s="136"/>
      <c r="X830" s="136"/>
      <c r="Y830" s="136"/>
      <c r="Z830" s="136"/>
      <c r="AA830" s="136"/>
      <c r="AB830" s="136"/>
      <c r="AC830" s="136"/>
      <c r="AD830" s="136"/>
      <c r="AE830" s="136"/>
      <c r="AF830" s="133"/>
      <c r="AG830" s="133"/>
    </row>
    <row r="831" spans="1:33" x14ac:dyDescent="0.2">
      <c r="A831" s="132"/>
      <c r="B831" s="135"/>
      <c r="C831" s="133"/>
      <c r="D831" s="133"/>
      <c r="E831" s="133"/>
      <c r="F831" s="133"/>
      <c r="G831" s="133"/>
      <c r="H831" s="133"/>
      <c r="I831" s="133"/>
      <c r="J831" s="133"/>
      <c r="K831" s="134"/>
      <c r="L831" s="134"/>
      <c r="M831" s="132"/>
      <c r="N831" s="132"/>
      <c r="O831" s="132"/>
      <c r="P831" s="135"/>
      <c r="Q831" s="135"/>
      <c r="R831" s="135"/>
      <c r="S831" s="135"/>
      <c r="T831" s="136"/>
      <c r="U831" s="136"/>
      <c r="V831" s="136"/>
      <c r="W831" s="136"/>
      <c r="X831" s="136"/>
      <c r="Y831" s="136"/>
      <c r="Z831" s="136"/>
      <c r="AA831" s="136"/>
      <c r="AB831" s="136"/>
      <c r="AC831" s="136"/>
      <c r="AD831" s="136"/>
      <c r="AE831" s="136"/>
      <c r="AF831" s="133"/>
      <c r="AG831" s="133"/>
    </row>
    <row r="832" spans="1:33" x14ac:dyDescent="0.2">
      <c r="A832" s="132"/>
      <c r="B832" s="135"/>
      <c r="C832" s="133"/>
      <c r="D832" s="133"/>
      <c r="E832" s="133"/>
      <c r="F832" s="133"/>
      <c r="G832" s="133"/>
      <c r="H832" s="133"/>
      <c r="I832" s="133"/>
      <c r="J832" s="133"/>
      <c r="K832" s="134"/>
      <c r="L832" s="134"/>
      <c r="M832" s="132"/>
      <c r="N832" s="132"/>
      <c r="O832" s="132"/>
      <c r="P832" s="135"/>
      <c r="Q832" s="135"/>
      <c r="R832" s="135"/>
      <c r="S832" s="135"/>
      <c r="T832" s="136"/>
      <c r="U832" s="136"/>
      <c r="V832" s="136"/>
      <c r="W832" s="136"/>
      <c r="X832" s="136"/>
      <c r="Y832" s="136"/>
      <c r="Z832" s="136"/>
      <c r="AA832" s="136"/>
      <c r="AB832" s="136"/>
      <c r="AC832" s="136"/>
      <c r="AD832" s="136"/>
      <c r="AE832" s="136"/>
      <c r="AF832" s="133"/>
      <c r="AG832" s="133"/>
    </row>
    <row r="833" spans="1:33" x14ac:dyDescent="0.2">
      <c r="A833" s="132"/>
      <c r="B833" s="135"/>
      <c r="C833" s="133"/>
      <c r="D833" s="133"/>
      <c r="E833" s="133"/>
      <c r="F833" s="133"/>
      <c r="G833" s="133"/>
      <c r="H833" s="133"/>
      <c r="I833" s="133"/>
      <c r="J833" s="133"/>
      <c r="K833" s="134"/>
      <c r="L833" s="134"/>
      <c r="M833" s="132"/>
      <c r="N833" s="132"/>
      <c r="O833" s="132"/>
      <c r="P833" s="135"/>
      <c r="Q833" s="135"/>
      <c r="R833" s="135"/>
      <c r="S833" s="135"/>
      <c r="T833" s="136"/>
      <c r="U833" s="136"/>
      <c r="V833" s="136"/>
      <c r="W833" s="136"/>
      <c r="X833" s="136"/>
      <c r="Y833" s="136"/>
      <c r="Z833" s="136"/>
      <c r="AA833" s="136"/>
      <c r="AB833" s="136"/>
      <c r="AC833" s="136"/>
      <c r="AD833" s="136"/>
      <c r="AE833" s="136"/>
      <c r="AF833" s="133"/>
      <c r="AG833" s="133"/>
    </row>
    <row r="834" spans="1:33" x14ac:dyDescent="0.2">
      <c r="A834" s="132"/>
      <c r="B834" s="135"/>
      <c r="C834" s="133"/>
      <c r="D834" s="133"/>
      <c r="E834" s="133"/>
      <c r="F834" s="133"/>
      <c r="G834" s="133"/>
      <c r="H834" s="133"/>
      <c r="I834" s="133"/>
      <c r="J834" s="133"/>
      <c r="K834" s="134"/>
      <c r="L834" s="134"/>
      <c r="M834" s="132"/>
      <c r="N834" s="132"/>
      <c r="O834" s="132"/>
      <c r="P834" s="135"/>
      <c r="Q834" s="135"/>
      <c r="R834" s="135"/>
      <c r="S834" s="135"/>
      <c r="T834" s="136"/>
      <c r="U834" s="136"/>
      <c r="V834" s="136"/>
      <c r="W834" s="136"/>
      <c r="X834" s="136"/>
      <c r="Y834" s="136"/>
      <c r="Z834" s="136"/>
      <c r="AA834" s="136"/>
      <c r="AB834" s="136"/>
      <c r="AC834" s="136"/>
      <c r="AD834" s="136"/>
      <c r="AE834" s="136"/>
      <c r="AF834" s="133"/>
      <c r="AG834" s="133"/>
    </row>
    <row r="835" spans="1:33" x14ac:dyDescent="0.2">
      <c r="A835" s="132"/>
      <c r="B835" s="135"/>
      <c r="C835" s="133"/>
      <c r="D835" s="133"/>
      <c r="E835" s="133"/>
      <c r="F835" s="133"/>
      <c r="G835" s="133"/>
      <c r="H835" s="133"/>
      <c r="I835" s="133"/>
      <c r="J835" s="133"/>
      <c r="K835" s="134"/>
      <c r="L835" s="134"/>
      <c r="M835" s="132"/>
      <c r="N835" s="132"/>
      <c r="O835" s="132"/>
      <c r="P835" s="135"/>
      <c r="Q835" s="135"/>
      <c r="R835" s="135"/>
      <c r="S835" s="135"/>
      <c r="T835" s="136"/>
      <c r="U835" s="136"/>
      <c r="V835" s="136"/>
      <c r="W835" s="136"/>
      <c r="X835" s="136"/>
      <c r="Y835" s="136"/>
      <c r="Z835" s="136"/>
      <c r="AA835" s="136"/>
      <c r="AB835" s="136"/>
      <c r="AC835" s="136"/>
      <c r="AD835" s="136"/>
      <c r="AE835" s="136"/>
      <c r="AF835" s="133"/>
      <c r="AG835" s="133"/>
    </row>
    <row r="836" spans="1:33" x14ac:dyDescent="0.2">
      <c r="A836" s="132"/>
      <c r="B836" s="135"/>
      <c r="C836" s="133"/>
      <c r="D836" s="133"/>
      <c r="E836" s="133"/>
      <c r="F836" s="133"/>
      <c r="G836" s="133"/>
      <c r="H836" s="133"/>
      <c r="I836" s="133"/>
      <c r="J836" s="133"/>
      <c r="K836" s="134"/>
      <c r="L836" s="134"/>
      <c r="M836" s="132"/>
      <c r="N836" s="132"/>
      <c r="O836" s="132"/>
      <c r="P836" s="135"/>
      <c r="Q836" s="135"/>
      <c r="R836" s="135"/>
      <c r="S836" s="135"/>
      <c r="T836" s="136"/>
      <c r="U836" s="136"/>
      <c r="V836" s="136"/>
      <c r="W836" s="136"/>
      <c r="X836" s="136"/>
      <c r="Y836" s="136"/>
      <c r="Z836" s="136"/>
      <c r="AA836" s="136"/>
      <c r="AB836" s="136"/>
      <c r="AC836" s="136"/>
      <c r="AD836" s="136"/>
      <c r="AE836" s="136"/>
      <c r="AF836" s="133"/>
      <c r="AG836" s="133"/>
    </row>
    <row r="837" spans="1:33" x14ac:dyDescent="0.2">
      <c r="A837" s="132"/>
      <c r="B837" s="135"/>
      <c r="C837" s="133"/>
      <c r="D837" s="133"/>
      <c r="E837" s="133"/>
      <c r="F837" s="133"/>
      <c r="G837" s="133"/>
      <c r="H837" s="133"/>
      <c r="I837" s="133"/>
      <c r="J837" s="133"/>
      <c r="K837" s="134"/>
      <c r="L837" s="134"/>
      <c r="M837" s="132"/>
      <c r="N837" s="132"/>
      <c r="O837" s="132"/>
      <c r="P837" s="135"/>
      <c r="Q837" s="135"/>
      <c r="R837" s="135"/>
      <c r="S837" s="135"/>
      <c r="T837" s="136"/>
      <c r="U837" s="136"/>
      <c r="V837" s="136"/>
      <c r="W837" s="136"/>
      <c r="X837" s="136"/>
      <c r="Y837" s="136"/>
      <c r="Z837" s="136"/>
      <c r="AA837" s="136"/>
      <c r="AB837" s="136"/>
      <c r="AC837" s="136"/>
      <c r="AD837" s="136"/>
      <c r="AE837" s="136"/>
      <c r="AF837" s="133"/>
      <c r="AG837" s="133"/>
    </row>
    <row r="838" spans="1:33" x14ac:dyDescent="0.2">
      <c r="A838" s="132"/>
      <c r="B838" s="135"/>
      <c r="C838" s="133"/>
      <c r="D838" s="133"/>
      <c r="E838" s="133"/>
      <c r="F838" s="133"/>
      <c r="G838" s="133"/>
      <c r="H838" s="133"/>
      <c r="I838" s="133"/>
      <c r="J838" s="133"/>
      <c r="K838" s="134"/>
      <c r="L838" s="134"/>
      <c r="M838" s="132"/>
      <c r="N838" s="132"/>
      <c r="O838" s="132"/>
      <c r="P838" s="135"/>
      <c r="Q838" s="135"/>
      <c r="R838" s="135"/>
      <c r="S838" s="135"/>
      <c r="T838" s="136"/>
      <c r="U838" s="136"/>
      <c r="V838" s="136"/>
      <c r="W838" s="136"/>
      <c r="X838" s="136"/>
      <c r="Y838" s="136"/>
      <c r="Z838" s="136"/>
      <c r="AA838" s="136"/>
      <c r="AB838" s="136"/>
      <c r="AC838" s="136"/>
      <c r="AD838" s="136"/>
      <c r="AE838" s="136"/>
      <c r="AF838" s="133"/>
      <c r="AG838" s="133"/>
    </row>
    <row r="839" spans="1:33" x14ac:dyDescent="0.2">
      <c r="A839" s="132"/>
      <c r="B839" s="135"/>
      <c r="C839" s="133"/>
      <c r="D839" s="133"/>
      <c r="E839" s="133"/>
      <c r="F839" s="133"/>
      <c r="G839" s="133"/>
      <c r="H839" s="133"/>
      <c r="I839" s="133"/>
      <c r="J839" s="133"/>
      <c r="K839" s="134"/>
      <c r="L839" s="134"/>
      <c r="M839" s="132"/>
      <c r="N839" s="132"/>
      <c r="O839" s="132"/>
      <c r="P839" s="135"/>
      <c r="Q839" s="135"/>
      <c r="R839" s="135"/>
      <c r="S839" s="135"/>
      <c r="T839" s="136"/>
      <c r="U839" s="136"/>
      <c r="V839" s="136"/>
      <c r="W839" s="136"/>
      <c r="X839" s="136"/>
      <c r="Y839" s="136"/>
      <c r="Z839" s="136"/>
      <c r="AA839" s="136"/>
      <c r="AB839" s="136"/>
      <c r="AC839" s="136"/>
      <c r="AD839" s="136"/>
      <c r="AE839" s="136"/>
      <c r="AF839" s="133"/>
      <c r="AG839" s="133"/>
    </row>
    <row r="840" spans="1:33" x14ac:dyDescent="0.2">
      <c r="A840" s="132"/>
      <c r="B840" s="135"/>
      <c r="C840" s="133"/>
      <c r="D840" s="133"/>
      <c r="E840" s="133"/>
      <c r="F840" s="133"/>
      <c r="G840" s="133"/>
      <c r="H840" s="133"/>
      <c r="I840" s="133"/>
      <c r="J840" s="133"/>
      <c r="K840" s="134"/>
      <c r="L840" s="134"/>
      <c r="M840" s="132"/>
      <c r="N840" s="132"/>
      <c r="O840" s="132"/>
      <c r="P840" s="135"/>
      <c r="Q840" s="135"/>
      <c r="R840" s="135"/>
      <c r="S840" s="135"/>
      <c r="T840" s="136"/>
      <c r="U840" s="136"/>
      <c r="V840" s="136"/>
      <c r="W840" s="136"/>
      <c r="X840" s="136"/>
      <c r="Y840" s="136"/>
      <c r="Z840" s="136"/>
      <c r="AA840" s="136"/>
      <c r="AB840" s="136"/>
      <c r="AC840" s="136"/>
      <c r="AD840" s="136"/>
      <c r="AE840" s="136"/>
      <c r="AF840" s="133"/>
      <c r="AG840" s="133"/>
    </row>
    <row r="841" spans="1:33" x14ac:dyDescent="0.2">
      <c r="A841" s="132"/>
      <c r="B841" s="135"/>
      <c r="C841" s="133"/>
      <c r="D841" s="133"/>
      <c r="E841" s="133"/>
      <c r="F841" s="133"/>
      <c r="G841" s="133"/>
      <c r="H841" s="133"/>
      <c r="I841" s="133"/>
      <c r="J841" s="133"/>
      <c r="K841" s="134"/>
      <c r="L841" s="134"/>
      <c r="M841" s="132"/>
      <c r="N841" s="132"/>
      <c r="O841" s="132"/>
      <c r="P841" s="135"/>
      <c r="Q841" s="135"/>
      <c r="R841" s="135"/>
      <c r="S841" s="135"/>
      <c r="T841" s="136"/>
      <c r="U841" s="136"/>
      <c r="V841" s="136"/>
      <c r="W841" s="136"/>
      <c r="X841" s="136"/>
      <c r="Y841" s="136"/>
      <c r="Z841" s="136"/>
      <c r="AA841" s="136"/>
      <c r="AB841" s="136"/>
      <c r="AC841" s="136"/>
      <c r="AD841" s="136"/>
      <c r="AE841" s="136"/>
      <c r="AF841" s="133"/>
      <c r="AG841" s="133"/>
    </row>
    <row r="842" spans="1:33" x14ac:dyDescent="0.2">
      <c r="A842" s="132"/>
      <c r="B842" s="135"/>
      <c r="C842" s="133"/>
      <c r="D842" s="133"/>
      <c r="E842" s="133"/>
      <c r="F842" s="133"/>
      <c r="G842" s="133"/>
      <c r="H842" s="133"/>
      <c r="I842" s="133"/>
      <c r="J842" s="133"/>
      <c r="K842" s="134"/>
      <c r="L842" s="134"/>
      <c r="M842" s="132"/>
      <c r="N842" s="132"/>
      <c r="O842" s="132"/>
      <c r="P842" s="135"/>
      <c r="Q842" s="135"/>
      <c r="R842" s="135"/>
      <c r="S842" s="135"/>
      <c r="T842" s="136"/>
      <c r="U842" s="136"/>
      <c r="V842" s="136"/>
      <c r="W842" s="136"/>
      <c r="X842" s="136"/>
      <c r="Y842" s="136"/>
      <c r="Z842" s="136"/>
      <c r="AA842" s="136"/>
      <c r="AB842" s="136"/>
      <c r="AC842" s="136"/>
      <c r="AD842" s="136"/>
      <c r="AE842" s="136"/>
      <c r="AF842" s="133"/>
      <c r="AG842" s="133"/>
    </row>
    <row r="843" spans="1:33" x14ac:dyDescent="0.2">
      <c r="A843" s="132"/>
      <c r="B843" s="135"/>
      <c r="C843" s="133"/>
      <c r="D843" s="133"/>
      <c r="E843" s="133"/>
      <c r="F843" s="133"/>
      <c r="G843" s="133"/>
      <c r="H843" s="133"/>
      <c r="I843" s="133"/>
      <c r="J843" s="133"/>
      <c r="K843" s="134"/>
      <c r="L843" s="134"/>
      <c r="M843" s="132"/>
      <c r="N843" s="132"/>
      <c r="O843" s="132"/>
      <c r="P843" s="135"/>
      <c r="Q843" s="135"/>
      <c r="R843" s="135"/>
      <c r="S843" s="135"/>
      <c r="T843" s="136"/>
      <c r="U843" s="136"/>
      <c r="V843" s="136"/>
      <c r="W843" s="136"/>
      <c r="X843" s="136"/>
      <c r="Y843" s="136"/>
      <c r="Z843" s="136"/>
      <c r="AA843" s="136"/>
      <c r="AB843" s="136"/>
      <c r="AC843" s="136"/>
      <c r="AD843" s="136"/>
      <c r="AE843" s="136"/>
      <c r="AF843" s="133"/>
      <c r="AG843" s="133"/>
    </row>
    <row r="844" spans="1:33" x14ac:dyDescent="0.2">
      <c r="A844" s="132"/>
      <c r="B844" s="135"/>
      <c r="C844" s="133"/>
      <c r="D844" s="133"/>
      <c r="E844" s="133"/>
      <c r="F844" s="133"/>
      <c r="G844" s="133"/>
      <c r="H844" s="133"/>
      <c r="I844" s="133"/>
      <c r="J844" s="133"/>
      <c r="K844" s="134"/>
      <c r="L844" s="134"/>
      <c r="M844" s="132"/>
      <c r="N844" s="132"/>
      <c r="O844" s="132"/>
      <c r="P844" s="135"/>
      <c r="Q844" s="135"/>
      <c r="R844" s="135"/>
      <c r="S844" s="135"/>
      <c r="T844" s="136"/>
      <c r="U844" s="136"/>
      <c r="V844" s="136"/>
      <c r="W844" s="136"/>
      <c r="X844" s="136"/>
      <c r="Y844" s="136"/>
      <c r="Z844" s="136"/>
      <c r="AA844" s="136"/>
      <c r="AB844" s="136"/>
      <c r="AC844" s="136"/>
      <c r="AD844" s="136"/>
      <c r="AE844" s="136"/>
      <c r="AF844" s="133"/>
      <c r="AG844" s="133"/>
    </row>
    <row r="845" spans="1:33" x14ac:dyDescent="0.2">
      <c r="A845" s="132"/>
      <c r="B845" s="135"/>
      <c r="C845" s="133"/>
      <c r="D845" s="133"/>
      <c r="E845" s="133"/>
      <c r="F845" s="133"/>
      <c r="G845" s="133"/>
      <c r="H845" s="133"/>
      <c r="I845" s="133"/>
      <c r="J845" s="133"/>
      <c r="K845" s="134"/>
      <c r="L845" s="134"/>
      <c r="M845" s="132"/>
      <c r="N845" s="132"/>
      <c r="O845" s="132"/>
      <c r="P845" s="135"/>
      <c r="Q845" s="135"/>
      <c r="R845" s="135"/>
      <c r="S845" s="135"/>
      <c r="T845" s="136"/>
      <c r="U845" s="136"/>
      <c r="V845" s="136"/>
      <c r="W845" s="136"/>
      <c r="X845" s="136"/>
      <c r="Y845" s="136"/>
      <c r="Z845" s="136"/>
      <c r="AA845" s="136"/>
      <c r="AB845" s="136"/>
      <c r="AC845" s="136"/>
      <c r="AD845" s="136"/>
      <c r="AE845" s="136"/>
      <c r="AF845" s="133"/>
      <c r="AG845" s="133"/>
    </row>
    <row r="846" spans="1:33" x14ac:dyDescent="0.2">
      <c r="A846" s="132"/>
      <c r="B846" s="135"/>
      <c r="C846" s="133"/>
      <c r="D846" s="133"/>
      <c r="E846" s="133"/>
      <c r="F846" s="133"/>
      <c r="G846" s="133"/>
      <c r="H846" s="133"/>
      <c r="I846" s="133"/>
      <c r="J846" s="133"/>
      <c r="K846" s="134"/>
      <c r="L846" s="134"/>
      <c r="M846" s="132"/>
      <c r="N846" s="132"/>
      <c r="O846" s="132"/>
      <c r="P846" s="135"/>
      <c r="Q846" s="135"/>
      <c r="R846" s="135"/>
      <c r="S846" s="135"/>
      <c r="T846" s="136"/>
      <c r="U846" s="136"/>
      <c r="V846" s="136"/>
      <c r="W846" s="136"/>
      <c r="X846" s="136"/>
      <c r="Y846" s="136"/>
      <c r="Z846" s="136"/>
      <c r="AA846" s="136"/>
      <c r="AB846" s="136"/>
      <c r="AC846" s="136"/>
      <c r="AD846" s="136"/>
      <c r="AE846" s="136"/>
      <c r="AF846" s="133"/>
      <c r="AG846" s="133"/>
    </row>
    <row r="847" spans="1:33" x14ac:dyDescent="0.2">
      <c r="A847" s="132"/>
      <c r="B847" s="135"/>
      <c r="C847" s="133"/>
      <c r="D847" s="133"/>
      <c r="E847" s="133"/>
      <c r="F847" s="133"/>
      <c r="G847" s="133"/>
      <c r="H847" s="133"/>
      <c r="I847" s="133"/>
      <c r="J847" s="133"/>
      <c r="K847" s="134"/>
      <c r="L847" s="134"/>
      <c r="M847" s="132"/>
      <c r="N847" s="132"/>
      <c r="O847" s="132"/>
      <c r="P847" s="135"/>
      <c r="Q847" s="135"/>
      <c r="R847" s="135"/>
      <c r="S847" s="135"/>
      <c r="T847" s="136"/>
      <c r="U847" s="136"/>
      <c r="V847" s="136"/>
      <c r="W847" s="136"/>
      <c r="X847" s="136"/>
      <c r="Y847" s="136"/>
      <c r="Z847" s="136"/>
      <c r="AA847" s="136"/>
      <c r="AB847" s="136"/>
      <c r="AC847" s="136"/>
      <c r="AD847" s="136"/>
      <c r="AE847" s="136"/>
      <c r="AF847" s="133"/>
      <c r="AG847" s="133"/>
    </row>
    <row r="848" spans="1:33" x14ac:dyDescent="0.2">
      <c r="A848" s="132"/>
      <c r="B848" s="135"/>
      <c r="C848" s="133"/>
      <c r="D848" s="133"/>
      <c r="E848" s="133"/>
      <c r="F848" s="133"/>
      <c r="G848" s="133"/>
      <c r="H848" s="133"/>
      <c r="I848" s="133"/>
      <c r="J848" s="133"/>
      <c r="K848" s="134"/>
      <c r="L848" s="134"/>
      <c r="M848" s="132"/>
      <c r="N848" s="132"/>
      <c r="O848" s="132"/>
      <c r="P848" s="135"/>
      <c r="Q848" s="135"/>
      <c r="R848" s="135"/>
      <c r="S848" s="135"/>
      <c r="T848" s="136"/>
      <c r="U848" s="136"/>
      <c r="V848" s="136"/>
      <c r="W848" s="136"/>
      <c r="X848" s="136"/>
      <c r="Y848" s="136"/>
      <c r="Z848" s="136"/>
      <c r="AA848" s="136"/>
      <c r="AB848" s="136"/>
      <c r="AC848" s="136"/>
      <c r="AD848" s="136"/>
      <c r="AE848" s="136"/>
      <c r="AF848" s="133"/>
      <c r="AG848" s="133"/>
    </row>
    <row r="849" spans="1:33" x14ac:dyDescent="0.2">
      <c r="A849" s="132"/>
      <c r="B849" s="135"/>
      <c r="C849" s="133"/>
      <c r="D849" s="133"/>
      <c r="E849" s="133"/>
      <c r="F849" s="133"/>
      <c r="G849" s="133"/>
      <c r="H849" s="133"/>
      <c r="I849" s="133"/>
      <c r="J849" s="133"/>
      <c r="K849" s="134"/>
      <c r="L849" s="134"/>
      <c r="M849" s="132"/>
      <c r="N849" s="132"/>
      <c r="O849" s="132"/>
      <c r="P849" s="135"/>
      <c r="Q849" s="135"/>
      <c r="R849" s="135"/>
      <c r="S849" s="135"/>
      <c r="T849" s="136"/>
      <c r="U849" s="136"/>
      <c r="V849" s="136"/>
      <c r="W849" s="136"/>
      <c r="X849" s="136"/>
      <c r="Y849" s="136"/>
      <c r="Z849" s="136"/>
      <c r="AA849" s="136"/>
      <c r="AB849" s="136"/>
      <c r="AC849" s="136"/>
      <c r="AD849" s="136"/>
      <c r="AE849" s="136"/>
      <c r="AF849" s="133"/>
      <c r="AG849" s="133"/>
    </row>
    <row r="850" spans="1:33" x14ac:dyDescent="0.2">
      <c r="A850" s="132"/>
      <c r="B850" s="135"/>
      <c r="C850" s="133"/>
      <c r="D850" s="133"/>
      <c r="E850" s="133"/>
      <c r="F850" s="133"/>
      <c r="G850" s="133"/>
      <c r="H850" s="133"/>
      <c r="I850" s="133"/>
      <c r="J850" s="133"/>
      <c r="K850" s="134"/>
      <c r="L850" s="134"/>
      <c r="M850" s="132"/>
      <c r="N850" s="132"/>
      <c r="O850" s="132"/>
      <c r="P850" s="135"/>
      <c r="Q850" s="135"/>
      <c r="R850" s="135"/>
      <c r="S850" s="135"/>
      <c r="T850" s="136"/>
      <c r="U850" s="136"/>
      <c r="V850" s="136"/>
      <c r="W850" s="136"/>
      <c r="X850" s="136"/>
      <c r="Y850" s="136"/>
      <c r="Z850" s="136"/>
      <c r="AA850" s="136"/>
      <c r="AB850" s="136"/>
      <c r="AC850" s="136"/>
      <c r="AD850" s="136"/>
      <c r="AE850" s="136"/>
      <c r="AF850" s="133"/>
      <c r="AG850" s="133"/>
    </row>
    <row r="851" spans="1:33" x14ac:dyDescent="0.2">
      <c r="A851" s="132"/>
      <c r="B851" s="135"/>
      <c r="C851" s="133"/>
      <c r="D851" s="133"/>
      <c r="E851" s="133"/>
      <c r="F851" s="133"/>
      <c r="G851" s="133"/>
      <c r="H851" s="133"/>
      <c r="I851" s="133"/>
      <c r="J851" s="133"/>
      <c r="K851" s="134"/>
      <c r="L851" s="134"/>
      <c r="M851" s="132"/>
      <c r="N851" s="132"/>
      <c r="O851" s="132"/>
      <c r="P851" s="135"/>
      <c r="Q851" s="135"/>
      <c r="R851" s="135"/>
      <c r="S851" s="135"/>
      <c r="T851" s="136"/>
      <c r="U851" s="136"/>
      <c r="V851" s="136"/>
      <c r="W851" s="136"/>
      <c r="X851" s="136"/>
      <c r="Y851" s="136"/>
      <c r="Z851" s="136"/>
      <c r="AA851" s="136"/>
      <c r="AB851" s="136"/>
      <c r="AC851" s="136"/>
      <c r="AD851" s="136"/>
      <c r="AE851" s="136"/>
      <c r="AF851" s="133"/>
      <c r="AG851" s="133"/>
    </row>
    <row r="852" spans="1:33" x14ac:dyDescent="0.2">
      <c r="A852" s="132"/>
      <c r="B852" s="135"/>
      <c r="C852" s="133"/>
      <c r="D852" s="133"/>
      <c r="E852" s="133"/>
      <c r="F852" s="133"/>
      <c r="G852" s="133"/>
      <c r="H852" s="133"/>
      <c r="I852" s="133"/>
      <c r="J852" s="133"/>
      <c r="K852" s="134"/>
      <c r="L852" s="134"/>
      <c r="M852" s="132"/>
      <c r="N852" s="132"/>
      <c r="O852" s="132"/>
      <c r="P852" s="135"/>
      <c r="Q852" s="135"/>
      <c r="R852" s="135"/>
      <c r="S852" s="135"/>
      <c r="T852" s="136"/>
      <c r="U852" s="136"/>
      <c r="V852" s="136"/>
      <c r="W852" s="136"/>
      <c r="X852" s="136"/>
      <c r="Y852" s="136"/>
      <c r="Z852" s="136"/>
      <c r="AA852" s="136"/>
      <c r="AB852" s="136"/>
      <c r="AC852" s="136"/>
      <c r="AD852" s="136"/>
      <c r="AE852" s="136"/>
      <c r="AF852" s="133"/>
      <c r="AG852" s="133"/>
    </row>
    <row r="853" spans="1:33" x14ac:dyDescent="0.2">
      <c r="A853" s="132"/>
      <c r="B853" s="135"/>
      <c r="C853" s="133"/>
      <c r="D853" s="133"/>
      <c r="E853" s="133"/>
      <c r="F853" s="133"/>
      <c r="G853" s="133"/>
      <c r="H853" s="133"/>
      <c r="I853" s="133"/>
      <c r="J853" s="133"/>
      <c r="K853" s="134"/>
      <c r="L853" s="134"/>
      <c r="M853" s="132"/>
      <c r="N853" s="132"/>
      <c r="O853" s="132"/>
      <c r="P853" s="135"/>
      <c r="Q853" s="135"/>
      <c r="R853" s="135"/>
      <c r="S853" s="135"/>
      <c r="T853" s="136"/>
      <c r="U853" s="136"/>
      <c r="V853" s="136"/>
      <c r="W853" s="136"/>
      <c r="X853" s="136"/>
      <c r="Y853" s="136"/>
      <c r="Z853" s="136"/>
      <c r="AA853" s="136"/>
      <c r="AB853" s="136"/>
      <c r="AC853" s="136"/>
      <c r="AD853" s="136"/>
      <c r="AE853" s="136"/>
      <c r="AF853" s="133"/>
      <c r="AG853" s="133"/>
    </row>
    <row r="854" spans="1:33" x14ac:dyDescent="0.2">
      <c r="A854" s="132"/>
      <c r="B854" s="135"/>
      <c r="C854" s="133"/>
      <c r="D854" s="133"/>
      <c r="E854" s="133"/>
      <c r="F854" s="133"/>
      <c r="G854" s="133"/>
      <c r="H854" s="133"/>
      <c r="I854" s="133"/>
      <c r="J854" s="133"/>
      <c r="K854" s="134"/>
      <c r="L854" s="134"/>
      <c r="M854" s="132"/>
      <c r="N854" s="132"/>
      <c r="O854" s="132"/>
      <c r="P854" s="135"/>
      <c r="Q854" s="135"/>
      <c r="R854" s="135"/>
      <c r="S854" s="135"/>
      <c r="T854" s="136"/>
      <c r="U854" s="136"/>
      <c r="V854" s="136"/>
      <c r="W854" s="136"/>
      <c r="X854" s="136"/>
      <c r="Y854" s="136"/>
      <c r="Z854" s="136"/>
      <c r="AA854" s="136"/>
      <c r="AB854" s="136"/>
      <c r="AC854" s="136"/>
      <c r="AD854" s="136"/>
      <c r="AE854" s="136"/>
      <c r="AF854" s="133"/>
      <c r="AG854" s="133"/>
    </row>
    <row r="855" spans="1:33" x14ac:dyDescent="0.2">
      <c r="A855" s="132"/>
      <c r="B855" s="135"/>
      <c r="C855" s="133"/>
      <c r="D855" s="133"/>
      <c r="E855" s="133"/>
      <c r="F855" s="133"/>
      <c r="G855" s="133"/>
      <c r="H855" s="133"/>
      <c r="I855" s="133"/>
      <c r="J855" s="133"/>
      <c r="K855" s="134"/>
      <c r="L855" s="134"/>
      <c r="M855" s="132"/>
      <c r="N855" s="132"/>
      <c r="O855" s="132"/>
      <c r="P855" s="135"/>
      <c r="Q855" s="135"/>
      <c r="R855" s="135"/>
      <c r="S855" s="135"/>
      <c r="T855" s="136"/>
      <c r="U855" s="136"/>
      <c r="V855" s="136"/>
      <c r="W855" s="136"/>
      <c r="X855" s="136"/>
      <c r="Y855" s="136"/>
      <c r="Z855" s="136"/>
      <c r="AA855" s="136"/>
      <c r="AB855" s="136"/>
      <c r="AC855" s="136"/>
      <c r="AD855" s="136"/>
      <c r="AE855" s="136"/>
      <c r="AF855" s="133"/>
      <c r="AG855" s="133"/>
    </row>
    <row r="856" spans="1:33" x14ac:dyDescent="0.2">
      <c r="A856" s="132"/>
      <c r="B856" s="135"/>
      <c r="C856" s="133"/>
      <c r="D856" s="133"/>
      <c r="E856" s="133"/>
      <c r="F856" s="133"/>
      <c r="G856" s="133"/>
      <c r="H856" s="133"/>
      <c r="I856" s="133"/>
      <c r="J856" s="133"/>
      <c r="K856" s="134"/>
      <c r="L856" s="134"/>
      <c r="M856" s="132"/>
      <c r="N856" s="132"/>
      <c r="O856" s="132"/>
      <c r="P856" s="135"/>
      <c r="Q856" s="135"/>
      <c r="R856" s="135"/>
      <c r="S856" s="135"/>
      <c r="T856" s="136"/>
      <c r="U856" s="136"/>
      <c r="V856" s="136"/>
      <c r="W856" s="136"/>
      <c r="X856" s="136"/>
      <c r="Y856" s="136"/>
      <c r="Z856" s="136"/>
      <c r="AA856" s="136"/>
      <c r="AB856" s="136"/>
      <c r="AC856" s="136"/>
      <c r="AD856" s="136"/>
      <c r="AE856" s="136"/>
      <c r="AF856" s="133"/>
      <c r="AG856" s="133"/>
    </row>
    <row r="857" spans="1:33" x14ac:dyDescent="0.2">
      <c r="A857" s="132"/>
      <c r="B857" s="135"/>
      <c r="C857" s="133"/>
      <c r="D857" s="133"/>
      <c r="E857" s="133"/>
      <c r="F857" s="133"/>
      <c r="G857" s="133"/>
      <c r="H857" s="133"/>
      <c r="I857" s="133"/>
      <c r="J857" s="133"/>
      <c r="K857" s="134"/>
      <c r="L857" s="134"/>
      <c r="M857" s="132"/>
      <c r="N857" s="132"/>
      <c r="O857" s="132"/>
      <c r="P857" s="135"/>
      <c r="Q857" s="135"/>
      <c r="R857" s="135"/>
      <c r="S857" s="135"/>
      <c r="T857" s="136"/>
      <c r="U857" s="136"/>
      <c r="V857" s="136"/>
      <c r="W857" s="136"/>
      <c r="X857" s="136"/>
      <c r="Y857" s="136"/>
      <c r="Z857" s="136"/>
      <c r="AA857" s="136"/>
      <c r="AB857" s="136"/>
      <c r="AC857" s="136"/>
      <c r="AD857" s="136"/>
      <c r="AE857" s="136"/>
      <c r="AF857" s="133"/>
      <c r="AG857" s="133"/>
    </row>
    <row r="858" spans="1:33" x14ac:dyDescent="0.2">
      <c r="A858" s="132"/>
      <c r="B858" s="135"/>
      <c r="C858" s="133"/>
      <c r="D858" s="133"/>
      <c r="E858" s="133"/>
      <c r="F858" s="133"/>
      <c r="G858" s="133"/>
      <c r="H858" s="133"/>
      <c r="I858" s="133"/>
      <c r="J858" s="133"/>
      <c r="K858" s="134"/>
      <c r="L858" s="134"/>
      <c r="M858" s="132"/>
      <c r="N858" s="132"/>
      <c r="O858" s="132"/>
      <c r="P858" s="135"/>
      <c r="Q858" s="135"/>
      <c r="R858" s="135"/>
      <c r="S858" s="135"/>
      <c r="T858" s="136"/>
      <c r="U858" s="136"/>
      <c r="V858" s="136"/>
      <c r="W858" s="136"/>
      <c r="X858" s="136"/>
      <c r="Y858" s="136"/>
      <c r="Z858" s="136"/>
      <c r="AA858" s="136"/>
      <c r="AB858" s="136"/>
      <c r="AC858" s="136"/>
      <c r="AD858" s="136"/>
      <c r="AE858" s="136"/>
      <c r="AF858" s="133"/>
      <c r="AG858" s="133"/>
    </row>
    <row r="859" spans="1:33" x14ac:dyDescent="0.2">
      <c r="A859" s="132"/>
      <c r="B859" s="135"/>
      <c r="C859" s="133"/>
      <c r="D859" s="133"/>
      <c r="E859" s="133"/>
      <c r="F859" s="133"/>
      <c r="G859" s="133"/>
      <c r="H859" s="133"/>
      <c r="I859" s="133"/>
      <c r="J859" s="133"/>
      <c r="K859" s="134"/>
      <c r="L859" s="134"/>
      <c r="M859" s="132"/>
      <c r="N859" s="132"/>
      <c r="O859" s="132"/>
      <c r="P859" s="135"/>
      <c r="Q859" s="135"/>
      <c r="R859" s="135"/>
      <c r="S859" s="135"/>
      <c r="T859" s="136"/>
      <c r="U859" s="136"/>
      <c r="V859" s="136"/>
      <c r="W859" s="136"/>
      <c r="X859" s="136"/>
      <c r="Y859" s="136"/>
      <c r="Z859" s="136"/>
      <c r="AA859" s="136"/>
      <c r="AB859" s="136"/>
      <c r="AC859" s="136"/>
      <c r="AD859" s="136"/>
      <c r="AE859" s="136"/>
      <c r="AF859" s="133"/>
      <c r="AG859" s="133"/>
    </row>
    <row r="860" spans="1:33" x14ac:dyDescent="0.2">
      <c r="A860" s="132"/>
      <c r="B860" s="135"/>
      <c r="C860" s="133"/>
      <c r="D860" s="133"/>
      <c r="E860" s="133"/>
      <c r="F860" s="133"/>
      <c r="G860" s="133"/>
      <c r="H860" s="133"/>
      <c r="I860" s="133"/>
      <c r="J860" s="133"/>
      <c r="K860" s="134"/>
      <c r="L860" s="134"/>
      <c r="M860" s="132"/>
      <c r="N860" s="132"/>
      <c r="O860" s="132"/>
      <c r="P860" s="135"/>
      <c r="Q860" s="135"/>
      <c r="R860" s="135"/>
      <c r="S860" s="135"/>
      <c r="T860" s="136"/>
      <c r="U860" s="136"/>
      <c r="V860" s="136"/>
      <c r="W860" s="136"/>
      <c r="X860" s="136"/>
      <c r="Y860" s="136"/>
      <c r="Z860" s="136"/>
      <c r="AA860" s="136"/>
      <c r="AB860" s="136"/>
      <c r="AC860" s="136"/>
      <c r="AD860" s="136"/>
      <c r="AE860" s="136"/>
      <c r="AF860" s="133"/>
      <c r="AG860" s="133"/>
    </row>
    <row r="861" spans="1:33" x14ac:dyDescent="0.2">
      <c r="A861" s="132"/>
      <c r="B861" s="135"/>
      <c r="C861" s="133"/>
      <c r="D861" s="133"/>
      <c r="E861" s="133"/>
      <c r="F861" s="133"/>
      <c r="G861" s="133"/>
      <c r="H861" s="133"/>
      <c r="I861" s="133"/>
      <c r="J861" s="133"/>
      <c r="K861" s="134"/>
      <c r="L861" s="134"/>
      <c r="M861" s="132"/>
      <c r="N861" s="132"/>
      <c r="O861" s="132"/>
      <c r="P861" s="135"/>
      <c r="Q861" s="135"/>
      <c r="R861" s="135"/>
      <c r="S861" s="135"/>
      <c r="T861" s="136"/>
      <c r="U861" s="136"/>
      <c r="V861" s="136"/>
      <c r="W861" s="136"/>
      <c r="X861" s="136"/>
      <c r="Y861" s="136"/>
      <c r="Z861" s="136"/>
      <c r="AA861" s="136"/>
      <c r="AB861" s="136"/>
      <c r="AC861" s="136"/>
      <c r="AD861" s="136"/>
      <c r="AE861" s="136"/>
      <c r="AF861" s="133"/>
      <c r="AG861" s="133"/>
    </row>
    <row r="862" spans="1:33" x14ac:dyDescent="0.2">
      <c r="A862" s="132"/>
      <c r="B862" s="135"/>
      <c r="C862" s="133"/>
      <c r="D862" s="133"/>
      <c r="E862" s="133"/>
      <c r="F862" s="133"/>
      <c r="G862" s="133"/>
      <c r="H862" s="133"/>
      <c r="I862" s="133"/>
      <c r="J862" s="133"/>
      <c r="K862" s="134"/>
      <c r="L862" s="134"/>
      <c r="M862" s="132"/>
      <c r="N862" s="132"/>
      <c r="O862" s="132"/>
      <c r="P862" s="135"/>
      <c r="Q862" s="135"/>
      <c r="R862" s="135"/>
      <c r="S862" s="135"/>
      <c r="T862" s="136"/>
      <c r="U862" s="136"/>
      <c r="V862" s="136"/>
      <c r="W862" s="136"/>
      <c r="X862" s="136"/>
      <c r="Y862" s="136"/>
      <c r="Z862" s="136"/>
      <c r="AA862" s="136"/>
      <c r="AB862" s="136"/>
      <c r="AC862" s="136"/>
      <c r="AD862" s="136"/>
      <c r="AE862" s="136"/>
      <c r="AF862" s="133"/>
      <c r="AG862" s="133"/>
    </row>
    <row r="863" spans="1:33" x14ac:dyDescent="0.2">
      <c r="A863" s="132"/>
      <c r="B863" s="135"/>
      <c r="C863" s="133"/>
      <c r="D863" s="133"/>
      <c r="E863" s="133"/>
      <c r="F863" s="133"/>
      <c r="G863" s="133"/>
      <c r="H863" s="133"/>
      <c r="I863" s="133"/>
      <c r="J863" s="133"/>
      <c r="K863" s="134"/>
      <c r="L863" s="134"/>
      <c r="M863" s="132"/>
      <c r="N863" s="132"/>
      <c r="O863" s="132"/>
      <c r="P863" s="135"/>
      <c r="Q863" s="135"/>
      <c r="R863" s="135"/>
      <c r="S863" s="135"/>
      <c r="T863" s="136"/>
      <c r="U863" s="136"/>
      <c r="V863" s="136"/>
      <c r="W863" s="136"/>
      <c r="X863" s="136"/>
      <c r="Y863" s="136"/>
      <c r="Z863" s="136"/>
      <c r="AA863" s="136"/>
      <c r="AB863" s="136"/>
      <c r="AC863" s="136"/>
      <c r="AD863" s="136"/>
      <c r="AE863" s="136"/>
      <c r="AF863" s="133"/>
      <c r="AG863" s="133"/>
    </row>
    <row r="864" spans="1:33" x14ac:dyDescent="0.2">
      <c r="A864" s="132"/>
      <c r="B864" s="135"/>
      <c r="C864" s="133"/>
      <c r="D864" s="133"/>
      <c r="E864" s="133"/>
      <c r="F864" s="133"/>
      <c r="G864" s="133"/>
      <c r="H864" s="133"/>
      <c r="I864" s="133"/>
      <c r="J864" s="133"/>
      <c r="K864" s="134"/>
      <c r="L864" s="134"/>
      <c r="M864" s="132"/>
      <c r="N864" s="132"/>
      <c r="O864" s="132"/>
      <c r="P864" s="135"/>
      <c r="Q864" s="135"/>
      <c r="R864" s="135"/>
      <c r="S864" s="135"/>
      <c r="T864" s="136"/>
      <c r="U864" s="136"/>
      <c r="V864" s="136"/>
      <c r="W864" s="136"/>
      <c r="X864" s="136"/>
      <c r="Y864" s="136"/>
      <c r="Z864" s="136"/>
      <c r="AA864" s="136"/>
      <c r="AB864" s="136"/>
      <c r="AC864" s="136"/>
      <c r="AD864" s="136"/>
      <c r="AE864" s="136"/>
      <c r="AF864" s="133"/>
      <c r="AG864" s="133"/>
    </row>
    <row r="865" spans="1:33" x14ac:dyDescent="0.2">
      <c r="A865" s="132"/>
      <c r="B865" s="135"/>
      <c r="C865" s="133"/>
      <c r="D865" s="133"/>
      <c r="E865" s="133"/>
      <c r="F865" s="133"/>
      <c r="G865" s="133"/>
      <c r="H865" s="133"/>
      <c r="I865" s="133"/>
      <c r="J865" s="133"/>
      <c r="K865" s="134"/>
      <c r="L865" s="134"/>
      <c r="M865" s="132"/>
      <c r="N865" s="132"/>
      <c r="O865" s="132"/>
      <c r="P865" s="135"/>
      <c r="Q865" s="135"/>
      <c r="R865" s="135"/>
      <c r="S865" s="135"/>
      <c r="T865" s="136"/>
      <c r="U865" s="136"/>
      <c r="V865" s="136"/>
      <c r="W865" s="136"/>
      <c r="X865" s="136"/>
      <c r="Y865" s="136"/>
      <c r="Z865" s="136"/>
      <c r="AA865" s="136"/>
      <c r="AB865" s="136"/>
      <c r="AC865" s="136"/>
      <c r="AD865" s="136"/>
      <c r="AE865" s="136"/>
      <c r="AF865" s="133"/>
      <c r="AG865" s="133"/>
    </row>
    <row r="866" spans="1:33" x14ac:dyDescent="0.2">
      <c r="A866" s="132"/>
      <c r="B866" s="135"/>
      <c r="C866" s="133"/>
      <c r="D866" s="133"/>
      <c r="E866" s="133"/>
      <c r="F866" s="133"/>
      <c r="G866" s="133"/>
      <c r="H866" s="133"/>
      <c r="I866" s="133"/>
      <c r="J866" s="133"/>
      <c r="K866" s="134"/>
      <c r="L866" s="134"/>
      <c r="M866" s="132"/>
      <c r="N866" s="132"/>
      <c r="O866" s="132"/>
      <c r="P866" s="135"/>
      <c r="Q866" s="135"/>
      <c r="R866" s="135"/>
      <c r="S866" s="135"/>
      <c r="T866" s="136"/>
      <c r="U866" s="136"/>
      <c r="V866" s="136"/>
      <c r="W866" s="136"/>
      <c r="X866" s="136"/>
      <c r="Y866" s="136"/>
      <c r="Z866" s="136"/>
      <c r="AA866" s="136"/>
      <c r="AB866" s="136"/>
      <c r="AC866" s="136"/>
      <c r="AD866" s="136"/>
      <c r="AE866" s="136"/>
      <c r="AF866" s="133"/>
      <c r="AG866" s="133"/>
    </row>
    <row r="867" spans="1:33" x14ac:dyDescent="0.2">
      <c r="A867" s="132"/>
      <c r="B867" s="135"/>
      <c r="C867" s="133"/>
      <c r="D867" s="133"/>
      <c r="E867" s="133"/>
      <c r="F867" s="133"/>
      <c r="G867" s="133"/>
      <c r="H867" s="133"/>
      <c r="I867" s="133"/>
      <c r="J867" s="133"/>
      <c r="K867" s="134"/>
      <c r="L867" s="134"/>
      <c r="M867" s="132"/>
      <c r="N867" s="132"/>
      <c r="O867" s="132"/>
      <c r="P867" s="135"/>
      <c r="Q867" s="135"/>
      <c r="R867" s="135"/>
      <c r="S867" s="135"/>
      <c r="T867" s="136"/>
      <c r="U867" s="136"/>
      <c r="V867" s="136"/>
      <c r="W867" s="136"/>
      <c r="X867" s="136"/>
      <c r="Y867" s="136"/>
      <c r="Z867" s="136"/>
      <c r="AA867" s="136"/>
      <c r="AB867" s="136"/>
      <c r="AC867" s="136"/>
      <c r="AD867" s="136"/>
      <c r="AE867" s="136"/>
      <c r="AF867" s="133"/>
      <c r="AG867" s="133"/>
    </row>
    <row r="868" spans="1:33" x14ac:dyDescent="0.2">
      <c r="A868" s="132"/>
      <c r="B868" s="135"/>
      <c r="C868" s="133"/>
      <c r="D868" s="133"/>
      <c r="E868" s="133"/>
      <c r="F868" s="133"/>
      <c r="G868" s="133"/>
      <c r="H868" s="133"/>
      <c r="I868" s="133"/>
      <c r="J868" s="133"/>
      <c r="K868" s="134"/>
      <c r="L868" s="134"/>
      <c r="M868" s="132"/>
      <c r="N868" s="132"/>
      <c r="O868" s="132"/>
      <c r="P868" s="135"/>
      <c r="Q868" s="135"/>
      <c r="R868" s="135"/>
      <c r="S868" s="135"/>
      <c r="T868" s="136"/>
      <c r="U868" s="136"/>
      <c r="V868" s="136"/>
      <c r="W868" s="136"/>
      <c r="X868" s="136"/>
      <c r="Y868" s="136"/>
      <c r="Z868" s="136"/>
      <c r="AA868" s="136"/>
      <c r="AB868" s="136"/>
      <c r="AC868" s="136"/>
      <c r="AD868" s="136"/>
      <c r="AE868" s="136"/>
      <c r="AF868" s="133"/>
      <c r="AG868" s="133"/>
    </row>
    <row r="869" spans="1:33" x14ac:dyDescent="0.2">
      <c r="A869" s="132"/>
      <c r="B869" s="135"/>
      <c r="C869" s="133"/>
      <c r="D869" s="133"/>
      <c r="E869" s="133"/>
      <c r="F869" s="133"/>
      <c r="G869" s="133"/>
      <c r="H869" s="133"/>
      <c r="I869" s="133"/>
      <c r="J869" s="133"/>
      <c r="K869" s="134"/>
      <c r="L869" s="134"/>
      <c r="M869" s="132"/>
      <c r="N869" s="132"/>
      <c r="O869" s="132"/>
      <c r="P869" s="135"/>
      <c r="Q869" s="135"/>
      <c r="R869" s="135"/>
      <c r="S869" s="135"/>
      <c r="T869" s="136"/>
      <c r="U869" s="136"/>
      <c r="V869" s="136"/>
      <c r="W869" s="136"/>
      <c r="X869" s="136"/>
      <c r="Y869" s="136"/>
      <c r="Z869" s="136"/>
      <c r="AA869" s="136"/>
      <c r="AB869" s="136"/>
      <c r="AC869" s="136"/>
      <c r="AD869" s="136"/>
      <c r="AE869" s="136"/>
      <c r="AF869" s="133"/>
      <c r="AG869" s="133"/>
    </row>
    <row r="870" spans="1:33" x14ac:dyDescent="0.2">
      <c r="A870" s="132"/>
      <c r="B870" s="135"/>
      <c r="C870" s="133"/>
      <c r="D870" s="133"/>
      <c r="E870" s="133"/>
      <c r="F870" s="133"/>
      <c r="G870" s="133"/>
      <c r="H870" s="133"/>
      <c r="I870" s="133"/>
      <c r="J870" s="133"/>
      <c r="K870" s="134"/>
      <c r="L870" s="134"/>
      <c r="M870" s="132"/>
      <c r="N870" s="132"/>
      <c r="O870" s="132"/>
      <c r="P870" s="135"/>
      <c r="Q870" s="135"/>
      <c r="R870" s="135"/>
      <c r="S870" s="135"/>
      <c r="T870" s="136"/>
      <c r="U870" s="136"/>
      <c r="V870" s="136"/>
      <c r="W870" s="136"/>
      <c r="X870" s="136"/>
      <c r="Y870" s="136"/>
      <c r="Z870" s="136"/>
      <c r="AA870" s="136"/>
      <c r="AB870" s="136"/>
      <c r="AC870" s="136"/>
      <c r="AD870" s="136"/>
      <c r="AE870" s="136"/>
      <c r="AF870" s="133"/>
      <c r="AG870" s="133"/>
    </row>
    <row r="871" spans="1:33" x14ac:dyDescent="0.2">
      <c r="A871" s="132"/>
      <c r="B871" s="135"/>
      <c r="C871" s="133"/>
      <c r="D871" s="133"/>
      <c r="E871" s="133"/>
      <c r="F871" s="133"/>
      <c r="G871" s="133"/>
      <c r="H871" s="133"/>
      <c r="I871" s="133"/>
      <c r="J871" s="133"/>
      <c r="K871" s="134"/>
      <c r="L871" s="134"/>
      <c r="M871" s="132"/>
      <c r="N871" s="132"/>
      <c r="O871" s="132"/>
      <c r="P871" s="135"/>
      <c r="Q871" s="135"/>
      <c r="R871" s="135"/>
      <c r="S871" s="135"/>
      <c r="T871" s="136"/>
      <c r="U871" s="136"/>
      <c r="V871" s="136"/>
      <c r="W871" s="136"/>
      <c r="X871" s="136"/>
      <c r="Y871" s="136"/>
      <c r="Z871" s="136"/>
      <c r="AA871" s="136"/>
      <c r="AB871" s="136"/>
      <c r="AC871" s="136"/>
      <c r="AD871" s="136"/>
      <c r="AE871" s="136"/>
      <c r="AF871" s="133"/>
      <c r="AG871" s="133"/>
    </row>
    <row r="872" spans="1:33" x14ac:dyDescent="0.2">
      <c r="A872" s="132"/>
      <c r="B872" s="135"/>
      <c r="C872" s="133"/>
      <c r="D872" s="133"/>
      <c r="E872" s="133"/>
      <c r="F872" s="133"/>
      <c r="G872" s="133"/>
      <c r="H872" s="133"/>
      <c r="I872" s="133"/>
      <c r="J872" s="133"/>
      <c r="K872" s="134"/>
      <c r="L872" s="134"/>
      <c r="M872" s="132"/>
      <c r="N872" s="132"/>
      <c r="O872" s="132"/>
      <c r="P872" s="135"/>
      <c r="Q872" s="135"/>
      <c r="R872" s="135"/>
      <c r="S872" s="135"/>
      <c r="T872" s="136"/>
      <c r="U872" s="136"/>
      <c r="V872" s="136"/>
      <c r="W872" s="136"/>
      <c r="X872" s="136"/>
      <c r="Y872" s="136"/>
      <c r="Z872" s="136"/>
      <c r="AA872" s="136"/>
      <c r="AB872" s="136"/>
      <c r="AC872" s="136"/>
      <c r="AD872" s="136"/>
      <c r="AE872" s="136"/>
      <c r="AF872" s="133"/>
      <c r="AG872" s="133"/>
    </row>
    <row r="873" spans="1:33" x14ac:dyDescent="0.2">
      <c r="A873" s="132"/>
      <c r="B873" s="135"/>
      <c r="C873" s="133"/>
      <c r="D873" s="133"/>
      <c r="E873" s="133"/>
      <c r="F873" s="133"/>
      <c r="G873" s="133"/>
      <c r="H873" s="133"/>
      <c r="I873" s="133"/>
      <c r="J873" s="133"/>
      <c r="K873" s="134"/>
      <c r="L873" s="134"/>
      <c r="M873" s="132"/>
      <c r="N873" s="132"/>
      <c r="O873" s="132"/>
      <c r="P873" s="135"/>
      <c r="Q873" s="135"/>
      <c r="R873" s="135"/>
      <c r="S873" s="135"/>
      <c r="T873" s="136"/>
      <c r="U873" s="136"/>
      <c r="V873" s="136"/>
      <c r="W873" s="136"/>
      <c r="X873" s="136"/>
      <c r="Y873" s="136"/>
      <c r="Z873" s="136"/>
      <c r="AA873" s="136"/>
      <c r="AB873" s="136"/>
      <c r="AC873" s="136"/>
      <c r="AD873" s="136"/>
      <c r="AE873" s="136"/>
      <c r="AF873" s="133"/>
      <c r="AG873" s="133"/>
    </row>
    <row r="874" spans="1:33" x14ac:dyDescent="0.2">
      <c r="A874" s="132"/>
      <c r="B874" s="135"/>
      <c r="C874" s="133"/>
      <c r="D874" s="133"/>
      <c r="E874" s="133"/>
      <c r="F874" s="133"/>
      <c r="G874" s="133"/>
      <c r="H874" s="133"/>
      <c r="I874" s="133"/>
      <c r="J874" s="133"/>
      <c r="K874" s="134"/>
      <c r="L874" s="134"/>
      <c r="M874" s="132"/>
      <c r="N874" s="132"/>
      <c r="O874" s="132"/>
      <c r="P874" s="135"/>
      <c r="Q874" s="135"/>
      <c r="R874" s="135"/>
      <c r="S874" s="135"/>
      <c r="T874" s="136"/>
      <c r="U874" s="136"/>
      <c r="V874" s="136"/>
      <c r="W874" s="136"/>
      <c r="X874" s="136"/>
      <c r="Y874" s="136"/>
      <c r="Z874" s="136"/>
      <c r="AA874" s="136"/>
      <c r="AB874" s="136"/>
      <c r="AC874" s="136"/>
      <c r="AD874" s="136"/>
      <c r="AE874" s="136"/>
      <c r="AF874" s="133"/>
      <c r="AG874" s="133"/>
    </row>
    <row r="875" spans="1:33" x14ac:dyDescent="0.2">
      <c r="A875" s="132"/>
      <c r="B875" s="135"/>
      <c r="C875" s="133"/>
      <c r="D875" s="133"/>
      <c r="E875" s="133"/>
      <c r="F875" s="133"/>
      <c r="G875" s="133"/>
      <c r="H875" s="133"/>
      <c r="I875" s="133"/>
      <c r="J875" s="133"/>
      <c r="K875" s="134"/>
      <c r="L875" s="134"/>
      <c r="M875" s="132"/>
      <c r="N875" s="132"/>
      <c r="O875" s="132"/>
      <c r="P875" s="135"/>
      <c r="Q875" s="135"/>
      <c r="R875" s="135"/>
      <c r="S875" s="135"/>
      <c r="T875" s="136"/>
      <c r="U875" s="136"/>
      <c r="V875" s="136"/>
      <c r="W875" s="136"/>
      <c r="X875" s="136"/>
      <c r="Y875" s="136"/>
      <c r="Z875" s="136"/>
      <c r="AA875" s="136"/>
      <c r="AB875" s="136"/>
      <c r="AC875" s="136"/>
      <c r="AD875" s="136"/>
      <c r="AE875" s="136"/>
      <c r="AF875" s="133"/>
      <c r="AG875" s="133"/>
    </row>
    <row r="876" spans="1:33" x14ac:dyDescent="0.2">
      <c r="A876" s="132"/>
      <c r="B876" s="135"/>
      <c r="C876" s="133"/>
      <c r="D876" s="133"/>
      <c r="E876" s="133"/>
      <c r="F876" s="133"/>
      <c r="G876" s="133"/>
      <c r="H876" s="133"/>
      <c r="I876" s="133"/>
      <c r="J876" s="133"/>
      <c r="K876" s="134"/>
      <c r="L876" s="134"/>
      <c r="M876" s="132"/>
      <c r="N876" s="132"/>
      <c r="O876" s="132"/>
      <c r="P876" s="135"/>
      <c r="Q876" s="135"/>
      <c r="R876" s="135"/>
      <c r="S876" s="135"/>
      <c r="T876" s="136"/>
      <c r="U876" s="136"/>
      <c r="V876" s="136"/>
      <c r="W876" s="136"/>
      <c r="X876" s="136"/>
      <c r="Y876" s="136"/>
      <c r="Z876" s="136"/>
      <c r="AA876" s="136"/>
      <c r="AB876" s="136"/>
      <c r="AC876" s="136"/>
      <c r="AD876" s="136"/>
      <c r="AE876" s="136"/>
      <c r="AF876" s="133"/>
      <c r="AG876" s="133"/>
    </row>
    <row r="877" spans="1:33" x14ac:dyDescent="0.2">
      <c r="A877" s="132"/>
      <c r="B877" s="135"/>
      <c r="C877" s="133"/>
      <c r="D877" s="133"/>
      <c r="E877" s="133"/>
      <c r="F877" s="133"/>
      <c r="G877" s="133"/>
      <c r="H877" s="133"/>
      <c r="I877" s="133"/>
      <c r="J877" s="133"/>
      <c r="K877" s="134"/>
      <c r="L877" s="134"/>
      <c r="M877" s="132"/>
      <c r="N877" s="132"/>
      <c r="O877" s="132"/>
      <c r="P877" s="135"/>
      <c r="Q877" s="135"/>
      <c r="R877" s="135"/>
      <c r="S877" s="135"/>
      <c r="T877" s="136"/>
      <c r="U877" s="136"/>
      <c r="V877" s="136"/>
      <c r="W877" s="136"/>
      <c r="X877" s="136"/>
      <c r="Y877" s="136"/>
      <c r="Z877" s="136"/>
      <c r="AA877" s="136"/>
      <c r="AB877" s="136"/>
      <c r="AC877" s="136"/>
      <c r="AD877" s="136"/>
      <c r="AE877" s="136"/>
      <c r="AF877" s="133"/>
      <c r="AG877" s="133"/>
    </row>
    <row r="878" spans="1:33" x14ac:dyDescent="0.2">
      <c r="A878" s="132"/>
      <c r="B878" s="135"/>
      <c r="C878" s="133"/>
      <c r="D878" s="133"/>
      <c r="E878" s="133"/>
      <c r="F878" s="133"/>
      <c r="G878" s="133"/>
      <c r="H878" s="133"/>
      <c r="I878" s="133"/>
      <c r="J878" s="133"/>
      <c r="K878" s="134"/>
      <c r="L878" s="134"/>
      <c r="M878" s="132"/>
      <c r="N878" s="132"/>
      <c r="O878" s="132"/>
      <c r="P878" s="135"/>
      <c r="Q878" s="135"/>
      <c r="R878" s="135"/>
      <c r="S878" s="135"/>
      <c r="T878" s="136"/>
      <c r="U878" s="136"/>
      <c r="V878" s="136"/>
      <c r="W878" s="136"/>
      <c r="X878" s="136"/>
      <c r="Y878" s="136"/>
      <c r="Z878" s="136"/>
      <c r="AA878" s="136"/>
      <c r="AB878" s="136"/>
      <c r="AC878" s="136"/>
      <c r="AD878" s="136"/>
      <c r="AE878" s="136"/>
      <c r="AF878" s="133"/>
      <c r="AG878" s="133"/>
    </row>
    <row r="879" spans="1:33" x14ac:dyDescent="0.2">
      <c r="A879" s="132"/>
      <c r="B879" s="135"/>
      <c r="C879" s="133"/>
      <c r="D879" s="133"/>
      <c r="E879" s="133"/>
      <c r="F879" s="133"/>
      <c r="G879" s="133"/>
      <c r="H879" s="133"/>
      <c r="I879" s="133"/>
      <c r="J879" s="133"/>
      <c r="K879" s="134"/>
      <c r="L879" s="134"/>
      <c r="M879" s="132"/>
      <c r="N879" s="132"/>
      <c r="O879" s="132"/>
      <c r="P879" s="135"/>
      <c r="Q879" s="135"/>
      <c r="R879" s="135"/>
      <c r="S879" s="135"/>
      <c r="T879" s="136"/>
      <c r="U879" s="136"/>
      <c r="V879" s="136"/>
      <c r="W879" s="136"/>
      <c r="X879" s="136"/>
      <c r="Y879" s="136"/>
      <c r="Z879" s="136"/>
      <c r="AA879" s="136"/>
      <c r="AB879" s="136"/>
      <c r="AC879" s="136"/>
      <c r="AD879" s="136"/>
      <c r="AE879" s="136"/>
      <c r="AF879" s="133"/>
      <c r="AG879" s="133"/>
    </row>
    <row r="880" spans="1:33" x14ac:dyDescent="0.2">
      <c r="A880" s="132"/>
      <c r="B880" s="135"/>
      <c r="C880" s="133"/>
      <c r="D880" s="133"/>
      <c r="E880" s="133"/>
      <c r="F880" s="133"/>
      <c r="G880" s="133"/>
      <c r="H880" s="133"/>
      <c r="I880" s="133"/>
      <c r="J880" s="133"/>
      <c r="K880" s="134"/>
      <c r="L880" s="134"/>
      <c r="M880" s="132"/>
      <c r="N880" s="132"/>
      <c r="O880" s="132"/>
      <c r="P880" s="135"/>
      <c r="Q880" s="135"/>
      <c r="R880" s="135"/>
      <c r="S880" s="135"/>
      <c r="T880" s="136"/>
      <c r="U880" s="136"/>
      <c r="V880" s="136"/>
      <c r="W880" s="136"/>
      <c r="X880" s="136"/>
      <c r="Y880" s="136"/>
      <c r="Z880" s="136"/>
      <c r="AA880" s="136"/>
      <c r="AB880" s="136"/>
      <c r="AC880" s="136"/>
      <c r="AD880" s="136"/>
      <c r="AE880" s="136"/>
      <c r="AF880" s="133"/>
      <c r="AG880" s="133"/>
    </row>
    <row r="881" spans="1:33" x14ac:dyDescent="0.2">
      <c r="A881" s="132"/>
      <c r="B881" s="135"/>
      <c r="C881" s="133"/>
      <c r="D881" s="133"/>
      <c r="E881" s="133"/>
      <c r="F881" s="133"/>
      <c r="G881" s="133"/>
      <c r="H881" s="133"/>
      <c r="I881" s="133"/>
      <c r="J881" s="133"/>
      <c r="K881" s="134"/>
      <c r="L881" s="134"/>
      <c r="M881" s="132"/>
      <c r="N881" s="132"/>
      <c r="O881" s="132"/>
      <c r="P881" s="135"/>
      <c r="Q881" s="135"/>
      <c r="R881" s="135"/>
      <c r="S881" s="135"/>
      <c r="T881" s="136"/>
      <c r="U881" s="136"/>
      <c r="V881" s="136"/>
      <c r="W881" s="136"/>
      <c r="X881" s="136"/>
      <c r="Y881" s="136"/>
      <c r="Z881" s="136"/>
      <c r="AA881" s="136"/>
      <c r="AB881" s="136"/>
      <c r="AC881" s="136"/>
      <c r="AD881" s="136"/>
      <c r="AE881" s="136"/>
      <c r="AF881" s="133"/>
      <c r="AG881" s="133"/>
    </row>
    <row r="882" spans="1:33" x14ac:dyDescent="0.2">
      <c r="A882" s="132"/>
      <c r="B882" s="135"/>
      <c r="C882" s="133"/>
      <c r="D882" s="133"/>
      <c r="E882" s="133"/>
      <c r="F882" s="133"/>
      <c r="G882" s="133"/>
      <c r="H882" s="133"/>
      <c r="I882" s="133"/>
      <c r="J882" s="133"/>
      <c r="K882" s="134"/>
      <c r="L882" s="134"/>
      <c r="M882" s="132"/>
      <c r="N882" s="132"/>
      <c r="O882" s="132"/>
      <c r="P882" s="135"/>
      <c r="Q882" s="135"/>
      <c r="R882" s="135"/>
      <c r="S882" s="135"/>
      <c r="T882" s="136"/>
      <c r="U882" s="136"/>
      <c r="V882" s="136"/>
      <c r="W882" s="136"/>
      <c r="X882" s="136"/>
      <c r="Y882" s="136"/>
      <c r="Z882" s="136"/>
      <c r="AA882" s="136"/>
      <c r="AB882" s="136"/>
      <c r="AC882" s="136"/>
      <c r="AD882" s="136"/>
      <c r="AE882" s="136"/>
      <c r="AF882" s="133"/>
      <c r="AG882" s="133"/>
    </row>
    <row r="883" spans="1:33" x14ac:dyDescent="0.2">
      <c r="A883" s="132"/>
      <c r="B883" s="135"/>
      <c r="C883" s="133"/>
      <c r="D883" s="133"/>
      <c r="E883" s="133"/>
      <c r="F883" s="133"/>
      <c r="G883" s="133"/>
      <c r="H883" s="133"/>
      <c r="I883" s="133"/>
      <c r="J883" s="133"/>
      <c r="K883" s="134"/>
      <c r="L883" s="134"/>
      <c r="M883" s="132"/>
      <c r="N883" s="132"/>
      <c r="O883" s="132"/>
      <c r="P883" s="135"/>
      <c r="Q883" s="135"/>
      <c r="R883" s="135"/>
      <c r="S883" s="135"/>
      <c r="T883" s="136"/>
      <c r="U883" s="136"/>
      <c r="V883" s="136"/>
      <c r="W883" s="136"/>
      <c r="X883" s="136"/>
      <c r="Y883" s="136"/>
      <c r="Z883" s="136"/>
      <c r="AA883" s="136"/>
      <c r="AB883" s="136"/>
      <c r="AC883" s="136"/>
      <c r="AD883" s="136"/>
      <c r="AE883" s="136"/>
      <c r="AF883" s="133"/>
      <c r="AG883" s="133"/>
    </row>
    <row r="884" spans="1:33" x14ac:dyDescent="0.2">
      <c r="A884" s="132"/>
      <c r="B884" s="135"/>
      <c r="C884" s="133"/>
      <c r="D884" s="133"/>
      <c r="E884" s="133"/>
      <c r="F884" s="133"/>
      <c r="G884" s="133"/>
      <c r="H884" s="133"/>
      <c r="I884" s="133"/>
      <c r="J884" s="133"/>
      <c r="K884" s="134"/>
      <c r="L884" s="134"/>
      <c r="M884" s="132"/>
      <c r="N884" s="132"/>
      <c r="O884" s="132"/>
      <c r="P884" s="135"/>
      <c r="Q884" s="135"/>
      <c r="R884" s="135"/>
      <c r="S884" s="135"/>
      <c r="T884" s="136"/>
      <c r="U884" s="136"/>
      <c r="V884" s="136"/>
      <c r="W884" s="136"/>
      <c r="X884" s="136"/>
      <c r="Y884" s="136"/>
      <c r="Z884" s="136"/>
      <c r="AA884" s="136"/>
      <c r="AB884" s="136"/>
      <c r="AC884" s="136"/>
      <c r="AD884" s="136"/>
      <c r="AE884" s="136"/>
      <c r="AF884" s="133"/>
      <c r="AG884" s="133"/>
    </row>
    <row r="885" spans="1:33" x14ac:dyDescent="0.2">
      <c r="A885" s="132"/>
      <c r="B885" s="135"/>
      <c r="C885" s="133"/>
      <c r="D885" s="133"/>
      <c r="E885" s="133"/>
      <c r="F885" s="133"/>
      <c r="G885" s="133"/>
      <c r="H885" s="133"/>
      <c r="I885" s="133"/>
      <c r="J885" s="133"/>
      <c r="K885" s="134"/>
      <c r="L885" s="134"/>
      <c r="M885" s="132"/>
      <c r="N885" s="132"/>
      <c r="O885" s="132"/>
      <c r="P885" s="135"/>
      <c r="Q885" s="135"/>
      <c r="R885" s="135"/>
      <c r="S885" s="135"/>
      <c r="T885" s="136"/>
      <c r="U885" s="136"/>
      <c r="V885" s="136"/>
      <c r="W885" s="136"/>
      <c r="X885" s="136"/>
      <c r="Y885" s="136"/>
      <c r="Z885" s="136"/>
      <c r="AA885" s="136"/>
      <c r="AB885" s="136"/>
      <c r="AC885" s="136"/>
      <c r="AD885" s="136"/>
      <c r="AE885" s="136"/>
      <c r="AF885" s="133"/>
      <c r="AG885" s="133"/>
    </row>
    <row r="886" spans="1:33" x14ac:dyDescent="0.2">
      <c r="A886" s="132"/>
      <c r="B886" s="135"/>
      <c r="C886" s="133"/>
      <c r="D886" s="133"/>
      <c r="E886" s="133"/>
      <c r="F886" s="133"/>
      <c r="G886" s="133"/>
      <c r="H886" s="133"/>
      <c r="I886" s="133"/>
      <c r="J886" s="133"/>
      <c r="K886" s="134"/>
      <c r="L886" s="134"/>
      <c r="M886" s="132"/>
      <c r="N886" s="132"/>
      <c r="O886" s="132"/>
      <c r="P886" s="135"/>
      <c r="Q886" s="135"/>
      <c r="R886" s="135"/>
      <c r="S886" s="135"/>
      <c r="T886" s="136"/>
      <c r="U886" s="136"/>
      <c r="V886" s="136"/>
      <c r="W886" s="136"/>
      <c r="X886" s="136"/>
      <c r="Y886" s="136"/>
      <c r="Z886" s="136"/>
      <c r="AA886" s="136"/>
      <c r="AB886" s="136"/>
      <c r="AC886" s="136"/>
      <c r="AD886" s="136"/>
      <c r="AE886" s="136"/>
      <c r="AF886" s="133"/>
      <c r="AG886" s="133"/>
    </row>
    <row r="887" spans="1:33" x14ac:dyDescent="0.2">
      <c r="A887" s="132"/>
      <c r="B887" s="135"/>
      <c r="C887" s="133"/>
      <c r="D887" s="133"/>
      <c r="E887" s="133"/>
      <c r="F887" s="133"/>
      <c r="G887" s="133"/>
      <c r="H887" s="133"/>
      <c r="I887" s="133"/>
      <c r="J887" s="133"/>
      <c r="K887" s="134"/>
      <c r="L887" s="134"/>
      <c r="M887" s="132"/>
      <c r="N887" s="132"/>
      <c r="O887" s="132"/>
      <c r="P887" s="135"/>
      <c r="Q887" s="135"/>
      <c r="R887" s="135"/>
      <c r="S887" s="135"/>
      <c r="T887" s="136"/>
      <c r="U887" s="136"/>
      <c r="V887" s="136"/>
      <c r="W887" s="136"/>
      <c r="X887" s="136"/>
      <c r="Y887" s="136"/>
      <c r="Z887" s="136"/>
      <c r="AA887" s="136"/>
      <c r="AB887" s="136"/>
      <c r="AC887" s="136"/>
      <c r="AD887" s="136"/>
      <c r="AE887" s="136"/>
      <c r="AF887" s="133"/>
      <c r="AG887" s="133"/>
    </row>
    <row r="888" spans="1:33" x14ac:dyDescent="0.2">
      <c r="A888" s="132"/>
      <c r="B888" s="135"/>
      <c r="C888" s="133"/>
      <c r="D888" s="133"/>
      <c r="E888" s="133"/>
      <c r="F888" s="133"/>
      <c r="G888" s="133"/>
      <c r="H888" s="133"/>
      <c r="I888" s="133"/>
      <c r="J888" s="133"/>
      <c r="K888" s="134"/>
      <c r="L888" s="134"/>
      <c r="M888" s="132"/>
      <c r="N888" s="132"/>
      <c r="O888" s="132"/>
      <c r="P888" s="135"/>
      <c r="Q888" s="135"/>
      <c r="R888" s="135"/>
      <c r="S888" s="135"/>
      <c r="T888" s="136"/>
      <c r="U888" s="136"/>
      <c r="V888" s="136"/>
      <c r="W888" s="136"/>
      <c r="X888" s="136"/>
      <c r="Y888" s="136"/>
      <c r="Z888" s="136"/>
      <c r="AA888" s="136"/>
      <c r="AB888" s="136"/>
      <c r="AC888" s="136"/>
      <c r="AD888" s="136"/>
      <c r="AE888" s="136"/>
      <c r="AF888" s="133"/>
      <c r="AG888" s="133"/>
    </row>
    <row r="889" spans="1:33" x14ac:dyDescent="0.2">
      <c r="A889" s="132"/>
      <c r="B889" s="135"/>
      <c r="C889" s="133"/>
      <c r="D889" s="133"/>
      <c r="E889" s="133"/>
      <c r="F889" s="133"/>
      <c r="G889" s="133"/>
      <c r="H889" s="133"/>
      <c r="I889" s="133"/>
      <c r="J889" s="133"/>
      <c r="K889" s="134"/>
      <c r="L889" s="134"/>
      <c r="M889" s="132"/>
      <c r="N889" s="132"/>
      <c r="O889" s="132"/>
      <c r="P889" s="135"/>
      <c r="Q889" s="135"/>
      <c r="R889" s="135"/>
      <c r="S889" s="135"/>
      <c r="T889" s="136"/>
      <c r="U889" s="136"/>
      <c r="V889" s="136"/>
      <c r="W889" s="136"/>
      <c r="X889" s="136"/>
      <c r="Y889" s="136"/>
      <c r="Z889" s="136"/>
      <c r="AA889" s="136"/>
      <c r="AB889" s="136"/>
      <c r="AC889" s="136"/>
      <c r="AD889" s="136"/>
      <c r="AE889" s="136"/>
      <c r="AF889" s="133"/>
      <c r="AG889" s="133"/>
    </row>
    <row r="890" spans="1:33" x14ac:dyDescent="0.2">
      <c r="A890" s="132"/>
      <c r="B890" s="135"/>
      <c r="C890" s="133"/>
      <c r="D890" s="133"/>
      <c r="E890" s="133"/>
      <c r="F890" s="133"/>
      <c r="G890" s="133"/>
      <c r="H890" s="133"/>
      <c r="I890" s="133"/>
      <c r="J890" s="133"/>
      <c r="K890" s="134"/>
      <c r="L890" s="134"/>
      <c r="M890" s="132"/>
      <c r="N890" s="132"/>
      <c r="O890" s="132"/>
      <c r="P890" s="135"/>
      <c r="Q890" s="135"/>
      <c r="R890" s="135"/>
      <c r="S890" s="135"/>
      <c r="T890" s="136"/>
      <c r="U890" s="136"/>
      <c r="V890" s="136"/>
      <c r="W890" s="136"/>
      <c r="X890" s="136"/>
      <c r="Y890" s="136"/>
      <c r="Z890" s="136"/>
      <c r="AA890" s="136"/>
      <c r="AB890" s="136"/>
      <c r="AC890" s="136"/>
      <c r="AD890" s="136"/>
      <c r="AE890" s="136"/>
      <c r="AF890" s="133"/>
      <c r="AG890" s="133"/>
    </row>
    <row r="891" spans="1:33" x14ac:dyDescent="0.2">
      <c r="A891" s="132"/>
      <c r="B891" s="135"/>
      <c r="C891" s="133"/>
      <c r="D891" s="133"/>
      <c r="E891" s="133"/>
      <c r="F891" s="133"/>
      <c r="G891" s="133"/>
      <c r="H891" s="133"/>
      <c r="I891" s="133"/>
      <c r="J891" s="133"/>
      <c r="K891" s="134"/>
      <c r="L891" s="134"/>
      <c r="M891" s="132"/>
      <c r="N891" s="132"/>
      <c r="O891" s="132"/>
      <c r="P891" s="135"/>
      <c r="Q891" s="135"/>
      <c r="R891" s="135"/>
      <c r="S891" s="135"/>
      <c r="T891" s="136"/>
      <c r="U891" s="136"/>
      <c r="V891" s="136"/>
      <c r="W891" s="136"/>
      <c r="X891" s="136"/>
      <c r="Y891" s="136"/>
      <c r="Z891" s="136"/>
      <c r="AA891" s="136"/>
      <c r="AB891" s="136"/>
      <c r="AC891" s="136"/>
      <c r="AD891" s="136"/>
      <c r="AE891" s="136"/>
      <c r="AF891" s="133"/>
      <c r="AG891" s="133"/>
    </row>
    <row r="892" spans="1:33" x14ac:dyDescent="0.2">
      <c r="A892" s="132"/>
      <c r="B892" s="135"/>
      <c r="C892" s="133"/>
      <c r="D892" s="133"/>
      <c r="E892" s="133"/>
      <c r="F892" s="133"/>
      <c r="G892" s="133"/>
      <c r="H892" s="133"/>
      <c r="I892" s="133"/>
      <c r="J892" s="133"/>
      <c r="K892" s="134"/>
      <c r="L892" s="134"/>
      <c r="M892" s="132"/>
      <c r="N892" s="132"/>
      <c r="O892" s="132"/>
      <c r="P892" s="135"/>
      <c r="Q892" s="135"/>
      <c r="R892" s="135"/>
      <c r="S892" s="135"/>
      <c r="T892" s="136"/>
      <c r="U892" s="136"/>
      <c r="V892" s="136"/>
      <c r="W892" s="136"/>
      <c r="X892" s="136"/>
      <c r="Y892" s="136"/>
      <c r="Z892" s="136"/>
      <c r="AA892" s="136"/>
      <c r="AB892" s="136"/>
      <c r="AC892" s="136"/>
      <c r="AD892" s="136"/>
      <c r="AE892" s="136"/>
      <c r="AF892" s="133"/>
      <c r="AG892" s="133"/>
    </row>
    <row r="893" spans="1:33" x14ac:dyDescent="0.2">
      <c r="A893" s="132"/>
      <c r="B893" s="135"/>
      <c r="C893" s="133"/>
      <c r="D893" s="133"/>
      <c r="E893" s="133"/>
      <c r="F893" s="133"/>
      <c r="G893" s="133"/>
      <c r="H893" s="133"/>
      <c r="I893" s="133"/>
      <c r="J893" s="133"/>
      <c r="K893" s="134"/>
      <c r="L893" s="134"/>
      <c r="M893" s="132"/>
      <c r="N893" s="132"/>
      <c r="O893" s="132"/>
      <c r="P893" s="135"/>
      <c r="Q893" s="135"/>
      <c r="R893" s="135"/>
      <c r="S893" s="135"/>
      <c r="T893" s="136"/>
      <c r="U893" s="136"/>
      <c r="V893" s="136"/>
      <c r="W893" s="136"/>
      <c r="X893" s="136"/>
      <c r="Y893" s="136"/>
      <c r="Z893" s="136"/>
      <c r="AA893" s="136"/>
      <c r="AB893" s="136"/>
      <c r="AC893" s="136"/>
      <c r="AD893" s="136"/>
      <c r="AE893" s="136"/>
      <c r="AF893" s="133"/>
      <c r="AG893" s="133"/>
    </row>
    <row r="894" spans="1:33" x14ac:dyDescent="0.2">
      <c r="A894" s="132"/>
      <c r="B894" s="135"/>
      <c r="C894" s="133"/>
      <c r="D894" s="133"/>
      <c r="E894" s="133"/>
      <c r="F894" s="133"/>
      <c r="G894" s="133"/>
      <c r="H894" s="133"/>
      <c r="I894" s="133"/>
      <c r="J894" s="133"/>
      <c r="K894" s="134"/>
      <c r="L894" s="134"/>
      <c r="M894" s="132"/>
      <c r="N894" s="132"/>
      <c r="O894" s="132"/>
      <c r="P894" s="135"/>
      <c r="Q894" s="135"/>
      <c r="R894" s="135"/>
      <c r="S894" s="135"/>
      <c r="T894" s="136"/>
      <c r="U894" s="136"/>
      <c r="V894" s="136"/>
      <c r="W894" s="136"/>
      <c r="X894" s="136"/>
      <c r="Y894" s="136"/>
      <c r="Z894" s="136"/>
      <c r="AA894" s="136"/>
      <c r="AB894" s="136"/>
      <c r="AC894" s="136"/>
      <c r="AD894" s="136"/>
      <c r="AE894" s="136"/>
      <c r="AF894" s="133"/>
      <c r="AG894" s="133"/>
    </row>
    <row r="895" spans="1:33" x14ac:dyDescent="0.2">
      <c r="A895" s="132"/>
      <c r="B895" s="135"/>
      <c r="C895" s="133"/>
      <c r="D895" s="133"/>
      <c r="E895" s="133"/>
      <c r="F895" s="133"/>
      <c r="G895" s="133"/>
      <c r="H895" s="133"/>
      <c r="I895" s="133"/>
      <c r="J895" s="133"/>
      <c r="K895" s="134"/>
      <c r="L895" s="134"/>
      <c r="M895" s="132"/>
      <c r="N895" s="132"/>
      <c r="O895" s="132"/>
      <c r="P895" s="135"/>
      <c r="Q895" s="135"/>
      <c r="R895" s="135"/>
      <c r="S895" s="135"/>
      <c r="T895" s="136"/>
      <c r="U895" s="136"/>
      <c r="V895" s="136"/>
      <c r="W895" s="136"/>
      <c r="X895" s="136"/>
      <c r="Y895" s="136"/>
      <c r="Z895" s="136"/>
      <c r="AA895" s="136"/>
      <c r="AB895" s="136"/>
      <c r="AC895" s="136"/>
      <c r="AD895" s="136"/>
      <c r="AE895" s="136"/>
      <c r="AF895" s="133"/>
      <c r="AG895" s="133"/>
    </row>
    <row r="896" spans="1:33" x14ac:dyDescent="0.2">
      <c r="A896" s="132"/>
      <c r="B896" s="135"/>
      <c r="C896" s="133"/>
      <c r="D896" s="133"/>
      <c r="E896" s="133"/>
      <c r="F896" s="133"/>
      <c r="G896" s="133"/>
      <c r="H896" s="133"/>
      <c r="I896" s="133"/>
      <c r="J896" s="133"/>
      <c r="K896" s="134"/>
      <c r="L896" s="134"/>
      <c r="M896" s="132"/>
      <c r="N896" s="132"/>
      <c r="O896" s="132"/>
      <c r="P896" s="135"/>
      <c r="Q896" s="135"/>
      <c r="R896" s="135"/>
      <c r="S896" s="135"/>
      <c r="T896" s="136"/>
      <c r="U896" s="136"/>
      <c r="V896" s="136"/>
      <c r="W896" s="136"/>
      <c r="X896" s="136"/>
      <c r="Y896" s="136"/>
      <c r="Z896" s="136"/>
      <c r="AA896" s="136"/>
      <c r="AB896" s="136"/>
      <c r="AC896" s="136"/>
      <c r="AD896" s="136"/>
      <c r="AE896" s="136"/>
      <c r="AF896" s="133"/>
      <c r="AG896" s="133"/>
    </row>
    <row r="897" spans="1:33" x14ac:dyDescent="0.2">
      <c r="A897" s="132"/>
      <c r="B897" s="135"/>
      <c r="C897" s="133"/>
      <c r="D897" s="133"/>
      <c r="E897" s="133"/>
      <c r="F897" s="133"/>
      <c r="G897" s="133"/>
      <c r="H897" s="133"/>
      <c r="I897" s="133"/>
      <c r="J897" s="133"/>
      <c r="K897" s="134"/>
      <c r="L897" s="134"/>
      <c r="M897" s="132"/>
      <c r="N897" s="132"/>
      <c r="O897" s="132"/>
      <c r="P897" s="135"/>
      <c r="Q897" s="135"/>
      <c r="R897" s="135"/>
      <c r="S897" s="135"/>
      <c r="T897" s="136"/>
      <c r="U897" s="136"/>
      <c r="V897" s="136"/>
      <c r="W897" s="136"/>
      <c r="X897" s="136"/>
      <c r="Y897" s="136"/>
      <c r="Z897" s="136"/>
      <c r="AA897" s="136"/>
      <c r="AB897" s="136"/>
      <c r="AC897" s="136"/>
      <c r="AD897" s="136"/>
      <c r="AE897" s="136"/>
      <c r="AF897" s="133"/>
      <c r="AG897" s="133"/>
    </row>
    <row r="898" spans="1:33" x14ac:dyDescent="0.2">
      <c r="A898" s="132"/>
      <c r="B898" s="135"/>
      <c r="C898" s="133"/>
      <c r="D898" s="133"/>
      <c r="E898" s="133"/>
      <c r="F898" s="133"/>
      <c r="G898" s="133"/>
      <c r="H898" s="133"/>
      <c r="I898" s="133"/>
      <c r="J898" s="133"/>
      <c r="K898" s="134"/>
      <c r="L898" s="134"/>
      <c r="M898" s="132"/>
      <c r="N898" s="132"/>
      <c r="O898" s="132"/>
      <c r="P898" s="135"/>
      <c r="Q898" s="135"/>
      <c r="R898" s="135"/>
      <c r="S898" s="135"/>
      <c r="T898" s="136"/>
      <c r="U898" s="136"/>
      <c r="V898" s="136"/>
      <c r="W898" s="136"/>
      <c r="X898" s="136"/>
      <c r="Y898" s="136"/>
      <c r="Z898" s="136"/>
      <c r="AA898" s="136"/>
      <c r="AB898" s="136"/>
      <c r="AC898" s="136"/>
      <c r="AD898" s="136"/>
      <c r="AE898" s="136"/>
      <c r="AF898" s="133"/>
      <c r="AG898" s="133"/>
    </row>
    <row r="899" spans="1:33" x14ac:dyDescent="0.2">
      <c r="A899" s="132"/>
      <c r="B899" s="135"/>
      <c r="C899" s="133"/>
      <c r="D899" s="133"/>
      <c r="E899" s="133"/>
      <c r="F899" s="133"/>
      <c r="G899" s="133"/>
      <c r="H899" s="133"/>
      <c r="I899" s="133"/>
      <c r="J899" s="133"/>
      <c r="K899" s="134"/>
      <c r="L899" s="134"/>
      <c r="M899" s="132"/>
      <c r="N899" s="132"/>
      <c r="O899" s="132"/>
      <c r="P899" s="135"/>
      <c r="Q899" s="135"/>
      <c r="R899" s="135"/>
      <c r="S899" s="135"/>
      <c r="T899" s="136"/>
      <c r="U899" s="136"/>
      <c r="V899" s="136"/>
      <c r="W899" s="136"/>
      <c r="X899" s="136"/>
      <c r="Y899" s="136"/>
      <c r="Z899" s="136"/>
      <c r="AA899" s="136"/>
      <c r="AB899" s="136"/>
      <c r="AC899" s="136"/>
      <c r="AD899" s="136"/>
      <c r="AE899" s="136"/>
      <c r="AF899" s="133"/>
      <c r="AG899" s="133"/>
    </row>
    <row r="900" spans="1:33" x14ac:dyDescent="0.2">
      <c r="A900" s="132"/>
      <c r="B900" s="135"/>
      <c r="C900" s="133"/>
      <c r="D900" s="133"/>
      <c r="E900" s="133"/>
      <c r="F900" s="133"/>
      <c r="G900" s="133"/>
      <c r="H900" s="133"/>
      <c r="I900" s="133"/>
      <c r="J900" s="133"/>
      <c r="K900" s="134"/>
      <c r="L900" s="134"/>
      <c r="M900" s="132"/>
      <c r="N900" s="132"/>
      <c r="O900" s="132"/>
      <c r="P900" s="135"/>
      <c r="Q900" s="135"/>
      <c r="R900" s="135"/>
      <c r="S900" s="135"/>
      <c r="T900" s="136"/>
      <c r="U900" s="136"/>
      <c r="V900" s="136"/>
      <c r="W900" s="136"/>
      <c r="X900" s="136"/>
      <c r="Y900" s="136"/>
      <c r="Z900" s="136"/>
      <c r="AA900" s="136"/>
      <c r="AB900" s="136"/>
      <c r="AC900" s="136"/>
      <c r="AD900" s="136"/>
      <c r="AE900" s="136"/>
      <c r="AF900" s="133"/>
      <c r="AG900" s="133"/>
    </row>
    <row r="901" spans="1:33" x14ac:dyDescent="0.2">
      <c r="A901" s="132"/>
      <c r="B901" s="135"/>
      <c r="C901" s="133"/>
      <c r="D901" s="133"/>
      <c r="E901" s="133"/>
      <c r="F901" s="133"/>
      <c r="G901" s="133"/>
      <c r="H901" s="133"/>
      <c r="I901" s="133"/>
      <c r="J901" s="133"/>
      <c r="K901" s="134"/>
      <c r="L901" s="134"/>
      <c r="M901" s="132"/>
      <c r="N901" s="132"/>
      <c r="O901" s="132"/>
      <c r="P901" s="135"/>
      <c r="Q901" s="135"/>
      <c r="R901" s="135"/>
      <c r="S901" s="135"/>
      <c r="T901" s="136"/>
      <c r="U901" s="136"/>
      <c r="V901" s="136"/>
      <c r="W901" s="136"/>
      <c r="X901" s="136"/>
      <c r="Y901" s="136"/>
      <c r="Z901" s="136"/>
      <c r="AA901" s="136"/>
      <c r="AB901" s="136"/>
      <c r="AC901" s="136"/>
      <c r="AD901" s="136"/>
      <c r="AE901" s="136"/>
      <c r="AF901" s="133"/>
      <c r="AG901" s="133"/>
    </row>
    <row r="902" spans="1:33" x14ac:dyDescent="0.2">
      <c r="A902" s="132"/>
      <c r="B902" s="135"/>
      <c r="C902" s="133"/>
      <c r="D902" s="133"/>
      <c r="E902" s="133"/>
      <c r="F902" s="133"/>
      <c r="G902" s="133"/>
      <c r="H902" s="133"/>
      <c r="I902" s="133"/>
      <c r="J902" s="133"/>
      <c r="K902" s="134"/>
      <c r="L902" s="134"/>
      <c r="M902" s="132"/>
      <c r="N902" s="132"/>
      <c r="O902" s="132"/>
      <c r="P902" s="135"/>
      <c r="Q902" s="135"/>
      <c r="R902" s="135"/>
      <c r="S902" s="135"/>
      <c r="T902" s="136"/>
      <c r="U902" s="136"/>
      <c r="V902" s="136"/>
      <c r="W902" s="136"/>
      <c r="X902" s="136"/>
      <c r="Y902" s="136"/>
      <c r="Z902" s="136"/>
      <c r="AA902" s="136"/>
      <c r="AB902" s="136"/>
      <c r="AC902" s="136"/>
      <c r="AD902" s="136"/>
      <c r="AE902" s="136"/>
      <c r="AF902" s="133"/>
      <c r="AG902" s="133"/>
    </row>
    <row r="903" spans="1:33" x14ac:dyDescent="0.2">
      <c r="A903" s="132"/>
      <c r="B903" s="135"/>
      <c r="C903" s="133"/>
      <c r="D903" s="133"/>
      <c r="E903" s="133"/>
      <c r="F903" s="133"/>
      <c r="G903" s="133"/>
      <c r="H903" s="133"/>
      <c r="I903" s="133"/>
      <c r="J903" s="133"/>
      <c r="K903" s="134"/>
      <c r="L903" s="134"/>
      <c r="M903" s="132"/>
      <c r="N903" s="132"/>
      <c r="O903" s="132"/>
      <c r="P903" s="135"/>
      <c r="Q903" s="135"/>
      <c r="R903" s="135"/>
      <c r="S903" s="135"/>
      <c r="T903" s="136"/>
      <c r="U903" s="136"/>
      <c r="V903" s="136"/>
      <c r="W903" s="136"/>
      <c r="X903" s="136"/>
      <c r="Y903" s="136"/>
      <c r="Z903" s="136"/>
      <c r="AA903" s="136"/>
      <c r="AB903" s="136"/>
      <c r="AC903" s="136"/>
      <c r="AD903" s="136"/>
      <c r="AE903" s="136"/>
      <c r="AF903" s="133"/>
      <c r="AG903" s="133"/>
    </row>
    <row r="904" spans="1:33" x14ac:dyDescent="0.2">
      <c r="A904" s="132"/>
      <c r="B904" s="135"/>
      <c r="C904" s="133"/>
      <c r="D904" s="133"/>
      <c r="E904" s="133"/>
      <c r="F904" s="133"/>
      <c r="G904" s="133"/>
      <c r="H904" s="133"/>
      <c r="I904" s="133"/>
      <c r="J904" s="133"/>
      <c r="K904" s="134"/>
      <c r="L904" s="134"/>
      <c r="M904" s="132"/>
      <c r="N904" s="132"/>
      <c r="O904" s="132"/>
      <c r="P904" s="135"/>
      <c r="Q904" s="135"/>
      <c r="R904" s="135"/>
      <c r="S904" s="135"/>
      <c r="T904" s="136"/>
      <c r="U904" s="136"/>
      <c r="V904" s="136"/>
      <c r="W904" s="136"/>
      <c r="X904" s="136"/>
      <c r="Y904" s="136"/>
      <c r="Z904" s="136"/>
      <c r="AA904" s="136"/>
      <c r="AB904" s="136"/>
      <c r="AC904" s="136"/>
      <c r="AD904" s="136"/>
      <c r="AE904" s="136"/>
      <c r="AF904" s="133"/>
      <c r="AG904" s="133"/>
    </row>
    <row r="905" spans="1:33" x14ac:dyDescent="0.2">
      <c r="A905" s="132"/>
      <c r="B905" s="135"/>
      <c r="C905" s="133"/>
      <c r="D905" s="133"/>
      <c r="E905" s="133"/>
      <c r="F905" s="133"/>
      <c r="G905" s="133"/>
      <c r="H905" s="133"/>
      <c r="I905" s="133"/>
      <c r="J905" s="133"/>
      <c r="K905" s="134"/>
      <c r="L905" s="134"/>
      <c r="M905" s="132"/>
      <c r="N905" s="132"/>
      <c r="O905" s="132"/>
      <c r="P905" s="135"/>
      <c r="Q905" s="135"/>
      <c r="R905" s="135"/>
      <c r="S905" s="135"/>
      <c r="T905" s="136"/>
      <c r="U905" s="136"/>
      <c r="V905" s="136"/>
      <c r="W905" s="136"/>
      <c r="X905" s="136"/>
      <c r="Y905" s="136"/>
      <c r="Z905" s="136"/>
      <c r="AA905" s="136"/>
      <c r="AB905" s="136"/>
      <c r="AC905" s="136"/>
      <c r="AD905" s="136"/>
      <c r="AE905" s="136"/>
      <c r="AF905" s="133"/>
      <c r="AG905" s="133"/>
    </row>
    <row r="906" spans="1:33" x14ac:dyDescent="0.2">
      <c r="A906" s="132"/>
      <c r="B906" s="135"/>
      <c r="C906" s="133"/>
      <c r="D906" s="133"/>
      <c r="E906" s="133"/>
      <c r="F906" s="133"/>
      <c r="G906" s="133"/>
      <c r="H906" s="133"/>
      <c r="I906" s="133"/>
      <c r="J906" s="133"/>
      <c r="K906" s="134"/>
      <c r="L906" s="134"/>
      <c r="M906" s="132"/>
      <c r="N906" s="132"/>
      <c r="O906" s="132"/>
      <c r="P906" s="135"/>
      <c r="Q906" s="135"/>
      <c r="R906" s="135"/>
      <c r="S906" s="135"/>
      <c r="T906" s="136"/>
      <c r="U906" s="136"/>
      <c r="V906" s="136"/>
      <c r="W906" s="136"/>
      <c r="X906" s="136"/>
      <c r="Y906" s="136"/>
      <c r="Z906" s="136"/>
      <c r="AA906" s="136"/>
      <c r="AB906" s="136"/>
      <c r="AC906" s="136"/>
      <c r="AD906" s="136"/>
      <c r="AE906" s="136"/>
      <c r="AF906" s="133"/>
      <c r="AG906" s="133"/>
    </row>
    <row r="907" spans="1:33" x14ac:dyDescent="0.2">
      <c r="A907" s="132"/>
      <c r="B907" s="135"/>
      <c r="C907" s="133"/>
      <c r="D907" s="133"/>
      <c r="E907" s="133"/>
      <c r="F907" s="133"/>
      <c r="G907" s="133"/>
      <c r="H907" s="133"/>
      <c r="I907" s="133"/>
      <c r="J907" s="133"/>
      <c r="K907" s="134"/>
      <c r="L907" s="134"/>
      <c r="M907" s="132"/>
      <c r="N907" s="132"/>
      <c r="O907" s="132"/>
      <c r="P907" s="135"/>
      <c r="Q907" s="135"/>
      <c r="R907" s="135"/>
      <c r="S907" s="135"/>
      <c r="T907" s="136"/>
      <c r="U907" s="136"/>
      <c r="V907" s="136"/>
      <c r="W907" s="136"/>
      <c r="X907" s="136"/>
      <c r="Y907" s="136"/>
      <c r="Z907" s="136"/>
      <c r="AA907" s="136"/>
      <c r="AB907" s="136"/>
      <c r="AC907" s="136"/>
      <c r="AD907" s="136"/>
      <c r="AE907" s="136"/>
      <c r="AF907" s="133"/>
      <c r="AG907" s="133"/>
    </row>
    <row r="908" spans="1:33" x14ac:dyDescent="0.2">
      <c r="A908" s="132"/>
      <c r="B908" s="135"/>
      <c r="C908" s="133"/>
      <c r="D908" s="133"/>
      <c r="E908" s="133"/>
      <c r="F908" s="133"/>
      <c r="G908" s="133"/>
      <c r="H908" s="133"/>
      <c r="I908" s="133"/>
      <c r="J908" s="133"/>
      <c r="K908" s="134"/>
      <c r="L908" s="134"/>
      <c r="M908" s="132"/>
      <c r="N908" s="132"/>
      <c r="O908" s="132"/>
      <c r="P908" s="135"/>
      <c r="Q908" s="135"/>
      <c r="R908" s="135"/>
      <c r="S908" s="135"/>
      <c r="T908" s="136"/>
      <c r="U908" s="136"/>
      <c r="V908" s="136"/>
      <c r="W908" s="136"/>
      <c r="X908" s="136"/>
      <c r="Y908" s="136"/>
      <c r="Z908" s="136"/>
      <c r="AA908" s="136"/>
      <c r="AB908" s="136"/>
      <c r="AC908" s="136"/>
      <c r="AD908" s="136"/>
      <c r="AE908" s="136"/>
      <c r="AF908" s="133"/>
      <c r="AG908" s="133"/>
    </row>
    <row r="909" spans="1:33" x14ac:dyDescent="0.2">
      <c r="A909" s="132"/>
      <c r="B909" s="135"/>
      <c r="C909" s="133"/>
      <c r="D909" s="133"/>
      <c r="E909" s="133"/>
      <c r="F909" s="133"/>
      <c r="G909" s="133"/>
      <c r="H909" s="133"/>
      <c r="I909" s="133"/>
      <c r="J909" s="133"/>
      <c r="K909" s="134"/>
      <c r="L909" s="134"/>
      <c r="M909" s="132"/>
      <c r="N909" s="132"/>
      <c r="O909" s="132"/>
      <c r="P909" s="135"/>
      <c r="Q909" s="135"/>
      <c r="R909" s="135"/>
      <c r="S909" s="135"/>
      <c r="T909" s="136"/>
      <c r="U909" s="136"/>
      <c r="V909" s="136"/>
      <c r="W909" s="136"/>
      <c r="X909" s="136"/>
      <c r="Y909" s="136"/>
      <c r="Z909" s="136"/>
      <c r="AA909" s="136"/>
      <c r="AB909" s="136"/>
      <c r="AC909" s="136"/>
      <c r="AD909" s="136"/>
      <c r="AE909" s="136"/>
      <c r="AF909" s="133"/>
      <c r="AG909" s="133"/>
    </row>
    <row r="910" spans="1:33" x14ac:dyDescent="0.2">
      <c r="A910" s="132"/>
      <c r="B910" s="135"/>
      <c r="C910" s="133"/>
      <c r="D910" s="133"/>
      <c r="E910" s="133"/>
      <c r="F910" s="133"/>
      <c r="G910" s="133"/>
      <c r="H910" s="133"/>
      <c r="I910" s="133"/>
      <c r="J910" s="133"/>
      <c r="K910" s="134"/>
      <c r="L910" s="134"/>
      <c r="M910" s="132"/>
      <c r="N910" s="132"/>
      <c r="O910" s="132"/>
      <c r="P910" s="135"/>
      <c r="Q910" s="135"/>
      <c r="R910" s="135"/>
      <c r="S910" s="135"/>
      <c r="T910" s="136"/>
      <c r="U910" s="136"/>
      <c r="V910" s="136"/>
      <c r="W910" s="136"/>
      <c r="X910" s="136"/>
      <c r="Y910" s="136"/>
      <c r="Z910" s="136"/>
      <c r="AA910" s="136"/>
      <c r="AB910" s="136"/>
      <c r="AC910" s="136"/>
      <c r="AD910" s="136"/>
      <c r="AE910" s="136"/>
      <c r="AF910" s="133"/>
      <c r="AG910" s="133"/>
    </row>
    <row r="911" spans="1:33" x14ac:dyDescent="0.2">
      <c r="A911" s="132"/>
      <c r="B911" s="135"/>
      <c r="C911" s="133"/>
      <c r="D911" s="133"/>
      <c r="E911" s="133"/>
      <c r="F911" s="133"/>
      <c r="G911" s="133"/>
      <c r="H911" s="133"/>
      <c r="I911" s="133"/>
      <c r="J911" s="133"/>
      <c r="K911" s="134"/>
      <c r="L911" s="134"/>
      <c r="M911" s="132"/>
      <c r="N911" s="132"/>
      <c r="O911" s="132"/>
      <c r="P911" s="135"/>
      <c r="Q911" s="135"/>
      <c r="R911" s="135"/>
      <c r="S911" s="135"/>
      <c r="T911" s="136"/>
      <c r="U911" s="136"/>
      <c r="V911" s="136"/>
      <c r="W911" s="136"/>
      <c r="X911" s="136"/>
      <c r="Y911" s="136"/>
      <c r="Z911" s="136"/>
      <c r="AA911" s="136"/>
      <c r="AB911" s="136"/>
      <c r="AC911" s="136"/>
      <c r="AD911" s="136"/>
      <c r="AE911" s="136"/>
      <c r="AF911" s="133"/>
      <c r="AG911" s="133"/>
    </row>
    <row r="912" spans="1:33" x14ac:dyDescent="0.2">
      <c r="A912" s="132"/>
      <c r="B912" s="135"/>
      <c r="C912" s="133"/>
      <c r="D912" s="133"/>
      <c r="E912" s="133"/>
      <c r="F912" s="133"/>
      <c r="G912" s="133"/>
      <c r="H912" s="133"/>
      <c r="I912" s="133"/>
      <c r="J912" s="133"/>
      <c r="K912" s="134"/>
      <c r="L912" s="134"/>
      <c r="M912" s="132"/>
      <c r="N912" s="132"/>
      <c r="O912" s="132"/>
      <c r="P912" s="135"/>
      <c r="Q912" s="135"/>
      <c r="R912" s="135"/>
      <c r="S912" s="135"/>
      <c r="T912" s="136"/>
      <c r="U912" s="136"/>
      <c r="V912" s="136"/>
      <c r="W912" s="136"/>
      <c r="X912" s="136"/>
      <c r="Y912" s="136"/>
      <c r="Z912" s="136"/>
      <c r="AA912" s="136"/>
      <c r="AB912" s="136"/>
      <c r="AC912" s="136"/>
      <c r="AD912" s="136"/>
      <c r="AE912" s="136"/>
      <c r="AF912" s="133"/>
      <c r="AG912" s="133"/>
    </row>
    <row r="913" spans="1:33" x14ac:dyDescent="0.2">
      <c r="A913" s="132"/>
      <c r="B913" s="135"/>
      <c r="C913" s="133"/>
      <c r="D913" s="133"/>
      <c r="E913" s="133"/>
      <c r="F913" s="133"/>
      <c r="G913" s="133"/>
      <c r="H913" s="133"/>
      <c r="I913" s="133"/>
      <c r="J913" s="133"/>
      <c r="K913" s="134"/>
      <c r="L913" s="134"/>
      <c r="M913" s="132"/>
      <c r="N913" s="132"/>
      <c r="O913" s="132"/>
      <c r="P913" s="135"/>
      <c r="Q913" s="135"/>
      <c r="R913" s="135"/>
      <c r="S913" s="135"/>
      <c r="T913" s="136"/>
      <c r="U913" s="136"/>
      <c r="V913" s="136"/>
      <c r="W913" s="136"/>
      <c r="X913" s="136"/>
      <c r="Y913" s="136"/>
      <c r="Z913" s="136"/>
      <c r="AA913" s="136"/>
      <c r="AB913" s="136"/>
      <c r="AC913" s="136"/>
      <c r="AD913" s="136"/>
      <c r="AE913" s="136"/>
      <c r="AF913" s="133"/>
      <c r="AG913" s="133"/>
    </row>
    <row r="914" spans="1:33" x14ac:dyDescent="0.2">
      <c r="A914" s="132"/>
      <c r="B914" s="135"/>
      <c r="C914" s="133"/>
      <c r="D914" s="133"/>
      <c r="E914" s="133"/>
      <c r="F914" s="133"/>
      <c r="G914" s="133"/>
      <c r="H914" s="133"/>
      <c r="I914" s="133"/>
      <c r="J914" s="133"/>
      <c r="K914" s="134"/>
      <c r="L914" s="134"/>
      <c r="M914" s="132"/>
      <c r="N914" s="132"/>
      <c r="O914" s="132"/>
      <c r="P914" s="135"/>
      <c r="Q914" s="135"/>
      <c r="R914" s="135"/>
      <c r="S914" s="135"/>
      <c r="T914" s="136"/>
      <c r="U914" s="136"/>
      <c r="V914" s="136"/>
      <c r="W914" s="136"/>
      <c r="X914" s="136"/>
      <c r="Y914" s="136"/>
      <c r="Z914" s="136"/>
      <c r="AA914" s="136"/>
      <c r="AB914" s="136"/>
      <c r="AC914" s="136"/>
      <c r="AD914" s="136"/>
      <c r="AE914" s="136"/>
      <c r="AF914" s="133"/>
      <c r="AG914" s="133"/>
    </row>
    <row r="915" spans="1:33" x14ac:dyDescent="0.2">
      <c r="A915" s="132"/>
      <c r="B915" s="135"/>
      <c r="C915" s="133"/>
      <c r="D915" s="133"/>
      <c r="E915" s="133"/>
      <c r="F915" s="133"/>
      <c r="G915" s="133"/>
      <c r="H915" s="133"/>
      <c r="I915" s="133"/>
      <c r="J915" s="133"/>
      <c r="K915" s="134"/>
      <c r="L915" s="134"/>
      <c r="M915" s="132"/>
      <c r="N915" s="132"/>
      <c r="O915" s="132"/>
      <c r="P915" s="135"/>
      <c r="Q915" s="135"/>
      <c r="R915" s="135"/>
      <c r="S915" s="135"/>
      <c r="T915" s="136"/>
      <c r="U915" s="136"/>
      <c r="V915" s="136"/>
      <c r="W915" s="136"/>
      <c r="X915" s="136"/>
      <c r="Y915" s="136"/>
      <c r="Z915" s="136"/>
      <c r="AA915" s="136"/>
      <c r="AB915" s="136"/>
      <c r="AC915" s="136"/>
      <c r="AD915" s="136"/>
      <c r="AE915" s="136"/>
      <c r="AF915" s="133"/>
      <c r="AG915" s="133"/>
    </row>
    <row r="916" spans="1:33" x14ac:dyDescent="0.2">
      <c r="A916" s="132"/>
      <c r="B916" s="135"/>
      <c r="C916" s="133"/>
      <c r="D916" s="133"/>
      <c r="E916" s="133"/>
      <c r="F916" s="133"/>
      <c r="G916" s="133"/>
      <c r="H916" s="133"/>
      <c r="I916" s="133"/>
      <c r="J916" s="133"/>
      <c r="K916" s="134"/>
      <c r="L916" s="134"/>
      <c r="M916" s="132"/>
      <c r="N916" s="132"/>
      <c r="O916" s="132"/>
      <c r="P916" s="135"/>
      <c r="Q916" s="135"/>
      <c r="R916" s="135"/>
      <c r="S916" s="135"/>
      <c r="T916" s="136"/>
      <c r="U916" s="136"/>
      <c r="V916" s="136"/>
      <c r="W916" s="136"/>
      <c r="X916" s="136"/>
      <c r="Y916" s="136"/>
      <c r="Z916" s="136"/>
      <c r="AA916" s="136"/>
      <c r="AB916" s="136"/>
      <c r="AC916" s="136"/>
      <c r="AD916" s="136"/>
      <c r="AE916" s="136"/>
      <c r="AF916" s="133"/>
      <c r="AG916" s="133"/>
    </row>
    <row r="917" spans="1:33" x14ac:dyDescent="0.2">
      <c r="A917" s="132"/>
      <c r="B917" s="135"/>
      <c r="C917" s="133"/>
      <c r="D917" s="133"/>
      <c r="E917" s="133"/>
      <c r="F917" s="133"/>
      <c r="G917" s="133"/>
      <c r="H917" s="133"/>
      <c r="I917" s="133"/>
      <c r="J917" s="133"/>
      <c r="K917" s="134"/>
      <c r="L917" s="134"/>
      <c r="M917" s="132"/>
      <c r="N917" s="132"/>
      <c r="O917" s="132"/>
      <c r="P917" s="135"/>
      <c r="Q917" s="135"/>
      <c r="R917" s="135"/>
      <c r="S917" s="135"/>
      <c r="T917" s="136"/>
      <c r="U917" s="136"/>
      <c r="V917" s="136"/>
      <c r="W917" s="136"/>
      <c r="X917" s="136"/>
      <c r="Y917" s="136"/>
      <c r="Z917" s="136"/>
      <c r="AA917" s="136"/>
      <c r="AB917" s="136"/>
      <c r="AC917" s="136"/>
      <c r="AD917" s="136"/>
      <c r="AE917" s="136"/>
      <c r="AF917" s="133"/>
      <c r="AG917" s="133"/>
    </row>
    <row r="918" spans="1:33" x14ac:dyDescent="0.2">
      <c r="A918" s="132"/>
      <c r="B918" s="135"/>
      <c r="C918" s="133"/>
      <c r="D918" s="133"/>
      <c r="E918" s="133"/>
      <c r="F918" s="133"/>
      <c r="G918" s="133"/>
      <c r="H918" s="133"/>
      <c r="I918" s="133"/>
      <c r="J918" s="133"/>
      <c r="K918" s="134"/>
      <c r="L918" s="134"/>
      <c r="M918" s="132"/>
      <c r="N918" s="132"/>
      <c r="O918" s="132"/>
      <c r="P918" s="135"/>
      <c r="Q918" s="135"/>
      <c r="R918" s="135"/>
      <c r="S918" s="135"/>
      <c r="T918" s="136"/>
      <c r="U918" s="136"/>
      <c r="V918" s="136"/>
      <c r="W918" s="136"/>
      <c r="X918" s="136"/>
      <c r="Y918" s="136"/>
      <c r="Z918" s="136"/>
      <c r="AA918" s="136"/>
      <c r="AB918" s="136"/>
      <c r="AC918" s="136"/>
      <c r="AD918" s="136"/>
      <c r="AE918" s="136"/>
      <c r="AF918" s="133"/>
      <c r="AG918" s="133"/>
    </row>
    <row r="919" spans="1:33" x14ac:dyDescent="0.2">
      <c r="A919" s="132"/>
      <c r="B919" s="135"/>
      <c r="C919" s="133"/>
      <c r="D919" s="133"/>
      <c r="E919" s="133"/>
      <c r="F919" s="133"/>
      <c r="G919" s="133"/>
      <c r="H919" s="133"/>
      <c r="I919" s="133"/>
      <c r="J919" s="133"/>
      <c r="K919" s="134"/>
      <c r="L919" s="134"/>
      <c r="M919" s="132"/>
      <c r="N919" s="132"/>
      <c r="O919" s="132"/>
      <c r="P919" s="135"/>
      <c r="Q919" s="135"/>
      <c r="R919" s="135"/>
      <c r="S919" s="135"/>
      <c r="T919" s="136"/>
      <c r="U919" s="136"/>
      <c r="V919" s="136"/>
      <c r="W919" s="136"/>
      <c r="X919" s="136"/>
      <c r="Y919" s="136"/>
      <c r="Z919" s="136"/>
      <c r="AA919" s="136"/>
      <c r="AB919" s="136"/>
      <c r="AC919" s="136"/>
      <c r="AD919" s="136"/>
      <c r="AE919" s="136"/>
      <c r="AF919" s="133"/>
      <c r="AG919" s="133"/>
    </row>
    <row r="920" spans="1:33" x14ac:dyDescent="0.2">
      <c r="A920" s="132"/>
      <c r="B920" s="135"/>
      <c r="C920" s="133"/>
      <c r="D920" s="133"/>
      <c r="E920" s="133"/>
      <c r="F920" s="133"/>
      <c r="G920" s="133"/>
      <c r="H920" s="133"/>
      <c r="I920" s="133"/>
      <c r="J920" s="133"/>
      <c r="K920" s="134"/>
      <c r="L920" s="134"/>
      <c r="M920" s="132"/>
      <c r="N920" s="132"/>
      <c r="O920" s="132"/>
      <c r="P920" s="135"/>
      <c r="Q920" s="135"/>
      <c r="R920" s="135"/>
      <c r="S920" s="135"/>
      <c r="T920" s="136"/>
      <c r="U920" s="136"/>
      <c r="V920" s="136"/>
      <c r="W920" s="136"/>
      <c r="X920" s="136"/>
      <c r="Y920" s="136"/>
      <c r="Z920" s="136"/>
      <c r="AA920" s="136"/>
      <c r="AB920" s="136"/>
      <c r="AC920" s="136"/>
      <c r="AD920" s="136"/>
      <c r="AE920" s="136"/>
      <c r="AF920" s="133"/>
      <c r="AG920" s="133"/>
    </row>
    <row r="921" spans="1:33" x14ac:dyDescent="0.2">
      <c r="A921" s="132"/>
      <c r="B921" s="135"/>
      <c r="C921" s="133"/>
      <c r="D921" s="133"/>
      <c r="E921" s="133"/>
      <c r="F921" s="133"/>
      <c r="G921" s="133"/>
      <c r="H921" s="133"/>
      <c r="I921" s="133"/>
      <c r="J921" s="133"/>
      <c r="K921" s="134"/>
      <c r="L921" s="134"/>
      <c r="M921" s="132"/>
      <c r="N921" s="132"/>
      <c r="O921" s="132"/>
      <c r="P921" s="135"/>
      <c r="Q921" s="135"/>
      <c r="R921" s="135"/>
      <c r="S921" s="135"/>
      <c r="T921" s="136"/>
      <c r="U921" s="136"/>
      <c r="V921" s="136"/>
      <c r="W921" s="136"/>
      <c r="X921" s="136"/>
      <c r="Y921" s="136"/>
      <c r="Z921" s="136"/>
      <c r="AA921" s="136"/>
      <c r="AB921" s="136"/>
      <c r="AC921" s="136"/>
      <c r="AD921" s="136"/>
      <c r="AE921" s="136"/>
      <c r="AF921" s="133"/>
      <c r="AG921" s="133"/>
    </row>
    <row r="922" spans="1:33" x14ac:dyDescent="0.2">
      <c r="A922" s="132"/>
      <c r="B922" s="135"/>
      <c r="C922" s="133"/>
      <c r="D922" s="133"/>
      <c r="E922" s="133"/>
      <c r="F922" s="133"/>
      <c r="G922" s="133"/>
      <c r="H922" s="133"/>
      <c r="I922" s="133"/>
      <c r="J922" s="133"/>
      <c r="K922" s="134"/>
      <c r="L922" s="134"/>
      <c r="M922" s="132"/>
      <c r="N922" s="132"/>
      <c r="O922" s="132"/>
      <c r="P922" s="135"/>
      <c r="Q922" s="135"/>
      <c r="R922" s="135"/>
      <c r="S922" s="135"/>
      <c r="T922" s="136"/>
      <c r="U922" s="136"/>
      <c r="V922" s="136"/>
      <c r="W922" s="136"/>
      <c r="X922" s="136"/>
      <c r="Y922" s="136"/>
      <c r="Z922" s="136"/>
      <c r="AA922" s="136"/>
      <c r="AB922" s="136"/>
      <c r="AC922" s="136"/>
      <c r="AD922" s="136"/>
      <c r="AE922" s="136"/>
      <c r="AF922" s="133"/>
      <c r="AG922" s="133"/>
    </row>
    <row r="923" spans="1:33" x14ac:dyDescent="0.2">
      <c r="A923" s="132"/>
      <c r="B923" s="135"/>
      <c r="C923" s="133"/>
      <c r="D923" s="133"/>
      <c r="E923" s="133"/>
      <c r="F923" s="133"/>
      <c r="G923" s="133"/>
      <c r="H923" s="133"/>
      <c r="I923" s="133"/>
      <c r="J923" s="133"/>
      <c r="K923" s="134"/>
      <c r="L923" s="134"/>
      <c r="M923" s="132"/>
      <c r="N923" s="132"/>
      <c r="O923" s="132"/>
      <c r="P923" s="135"/>
      <c r="Q923" s="135"/>
      <c r="R923" s="135"/>
      <c r="S923" s="135"/>
      <c r="T923" s="136"/>
      <c r="U923" s="136"/>
      <c r="V923" s="136"/>
      <c r="W923" s="136"/>
      <c r="X923" s="136"/>
      <c r="Y923" s="136"/>
      <c r="Z923" s="136"/>
      <c r="AA923" s="136"/>
      <c r="AB923" s="136"/>
      <c r="AC923" s="136"/>
      <c r="AD923" s="136"/>
      <c r="AE923" s="136"/>
      <c r="AF923" s="133"/>
      <c r="AG923" s="133"/>
    </row>
    <row r="924" spans="1:33" x14ac:dyDescent="0.2">
      <c r="A924" s="132"/>
      <c r="B924" s="135"/>
      <c r="C924" s="133"/>
      <c r="D924" s="133"/>
      <c r="E924" s="133"/>
      <c r="F924" s="133"/>
      <c r="G924" s="133"/>
      <c r="H924" s="133"/>
      <c r="I924" s="133"/>
      <c r="J924" s="133"/>
      <c r="K924" s="134"/>
      <c r="L924" s="134"/>
      <c r="M924" s="132"/>
      <c r="N924" s="132"/>
      <c r="O924" s="132"/>
      <c r="P924" s="135"/>
      <c r="Q924" s="135"/>
      <c r="R924" s="135"/>
      <c r="S924" s="135"/>
      <c r="T924" s="136"/>
      <c r="U924" s="136"/>
      <c r="V924" s="136"/>
      <c r="W924" s="136"/>
      <c r="X924" s="136"/>
      <c r="Y924" s="136"/>
      <c r="Z924" s="136"/>
      <c r="AA924" s="136"/>
      <c r="AB924" s="136"/>
      <c r="AC924" s="136"/>
      <c r="AD924" s="136"/>
      <c r="AE924" s="136"/>
      <c r="AF924" s="133"/>
      <c r="AG924" s="133"/>
    </row>
    <row r="925" spans="1:33" x14ac:dyDescent="0.2">
      <c r="A925" s="132"/>
      <c r="B925" s="135"/>
      <c r="C925" s="133"/>
      <c r="D925" s="133"/>
      <c r="E925" s="133"/>
      <c r="F925" s="133"/>
      <c r="G925" s="133"/>
      <c r="H925" s="133"/>
      <c r="I925" s="133"/>
      <c r="J925" s="133"/>
      <c r="K925" s="134"/>
      <c r="L925" s="134"/>
      <c r="M925" s="132"/>
      <c r="N925" s="132"/>
      <c r="O925" s="132"/>
      <c r="P925" s="135"/>
      <c r="Q925" s="135"/>
      <c r="R925" s="135"/>
      <c r="S925" s="135"/>
      <c r="T925" s="136"/>
      <c r="U925" s="136"/>
      <c r="V925" s="136"/>
      <c r="W925" s="136"/>
      <c r="X925" s="136"/>
      <c r="Y925" s="136"/>
      <c r="Z925" s="136"/>
      <c r="AA925" s="136"/>
      <c r="AB925" s="136"/>
      <c r="AC925" s="136"/>
      <c r="AD925" s="136"/>
      <c r="AE925" s="136"/>
      <c r="AF925" s="133"/>
      <c r="AG925" s="133"/>
    </row>
    <row r="926" spans="1:33" x14ac:dyDescent="0.2">
      <c r="A926" s="132"/>
      <c r="B926" s="135"/>
      <c r="C926" s="133"/>
      <c r="D926" s="133"/>
      <c r="E926" s="133"/>
      <c r="F926" s="133"/>
      <c r="G926" s="133"/>
      <c r="H926" s="133"/>
      <c r="I926" s="133"/>
      <c r="J926" s="133"/>
      <c r="K926" s="134"/>
      <c r="L926" s="134"/>
      <c r="M926" s="132"/>
      <c r="N926" s="132"/>
      <c r="O926" s="132"/>
      <c r="P926" s="135"/>
      <c r="Q926" s="135"/>
      <c r="R926" s="135"/>
      <c r="S926" s="135"/>
      <c r="T926" s="136"/>
      <c r="U926" s="136"/>
      <c r="V926" s="136"/>
      <c r="W926" s="136"/>
      <c r="X926" s="136"/>
      <c r="Y926" s="136"/>
      <c r="Z926" s="136"/>
      <c r="AA926" s="136"/>
      <c r="AB926" s="136"/>
      <c r="AC926" s="136"/>
      <c r="AD926" s="136"/>
      <c r="AE926" s="136"/>
      <c r="AF926" s="133"/>
      <c r="AG926" s="133"/>
    </row>
    <row r="927" spans="1:33" x14ac:dyDescent="0.2">
      <c r="A927" s="132"/>
      <c r="B927" s="135"/>
      <c r="C927" s="133"/>
      <c r="D927" s="133"/>
      <c r="E927" s="133"/>
      <c r="F927" s="133"/>
      <c r="G927" s="133"/>
      <c r="H927" s="133"/>
      <c r="I927" s="133"/>
      <c r="J927" s="133"/>
      <c r="K927" s="134"/>
      <c r="L927" s="134"/>
      <c r="M927" s="132"/>
      <c r="N927" s="132"/>
      <c r="O927" s="132"/>
      <c r="P927" s="135"/>
      <c r="Q927" s="135"/>
      <c r="R927" s="135"/>
      <c r="S927" s="135"/>
      <c r="T927" s="136"/>
      <c r="U927" s="136"/>
      <c r="V927" s="136"/>
      <c r="W927" s="136"/>
      <c r="X927" s="136"/>
      <c r="Y927" s="136"/>
      <c r="Z927" s="136"/>
      <c r="AA927" s="136"/>
      <c r="AB927" s="136"/>
      <c r="AC927" s="136"/>
      <c r="AD927" s="136"/>
      <c r="AE927" s="136"/>
      <c r="AF927" s="133"/>
      <c r="AG927" s="133"/>
    </row>
    <row r="928" spans="1:33" x14ac:dyDescent="0.2">
      <c r="A928" s="132"/>
      <c r="B928" s="135"/>
      <c r="C928" s="133"/>
      <c r="D928" s="133"/>
      <c r="E928" s="133"/>
      <c r="F928" s="133"/>
      <c r="G928" s="133"/>
      <c r="H928" s="133"/>
      <c r="I928" s="133"/>
      <c r="J928" s="133"/>
      <c r="K928" s="134"/>
      <c r="L928" s="134"/>
      <c r="M928" s="132"/>
      <c r="N928" s="132"/>
      <c r="O928" s="132"/>
      <c r="P928" s="135"/>
      <c r="Q928" s="135"/>
      <c r="R928" s="135"/>
      <c r="S928" s="135"/>
      <c r="T928" s="136"/>
      <c r="U928" s="136"/>
      <c r="V928" s="136"/>
      <c r="W928" s="136"/>
      <c r="X928" s="136"/>
      <c r="Y928" s="136"/>
      <c r="Z928" s="136"/>
      <c r="AA928" s="136"/>
      <c r="AB928" s="136"/>
      <c r="AC928" s="136"/>
      <c r="AD928" s="136"/>
      <c r="AE928" s="136"/>
      <c r="AF928" s="133"/>
      <c r="AG928" s="133"/>
    </row>
    <row r="929" spans="1:33" x14ac:dyDescent="0.2">
      <c r="A929" s="132"/>
      <c r="B929" s="135"/>
      <c r="C929" s="133"/>
      <c r="D929" s="133"/>
      <c r="E929" s="133"/>
      <c r="F929" s="133"/>
      <c r="G929" s="133"/>
      <c r="H929" s="133"/>
      <c r="I929" s="133"/>
      <c r="J929" s="133"/>
      <c r="K929" s="134"/>
      <c r="L929" s="134"/>
      <c r="M929" s="132"/>
      <c r="N929" s="132"/>
      <c r="O929" s="132"/>
      <c r="P929" s="135"/>
      <c r="Q929" s="135"/>
      <c r="R929" s="135"/>
      <c r="S929" s="135"/>
      <c r="T929" s="136"/>
      <c r="U929" s="136"/>
      <c r="V929" s="136"/>
      <c r="W929" s="136"/>
      <c r="X929" s="136"/>
      <c r="Y929" s="136"/>
      <c r="Z929" s="136"/>
      <c r="AA929" s="136"/>
      <c r="AB929" s="136"/>
      <c r="AC929" s="136"/>
      <c r="AD929" s="136"/>
      <c r="AE929" s="136"/>
      <c r="AF929" s="133"/>
      <c r="AG929" s="133"/>
    </row>
    <row r="930" spans="1:33" x14ac:dyDescent="0.2">
      <c r="A930" s="132"/>
      <c r="B930" s="135"/>
      <c r="C930" s="133"/>
      <c r="D930" s="133"/>
      <c r="E930" s="133"/>
      <c r="F930" s="133"/>
      <c r="G930" s="133"/>
      <c r="H930" s="133"/>
      <c r="I930" s="133"/>
      <c r="J930" s="133"/>
      <c r="K930" s="134"/>
      <c r="L930" s="134"/>
      <c r="M930" s="132"/>
      <c r="N930" s="132"/>
      <c r="O930" s="132"/>
      <c r="P930" s="135"/>
      <c r="Q930" s="135"/>
      <c r="R930" s="135"/>
      <c r="S930" s="135"/>
      <c r="T930" s="136"/>
      <c r="U930" s="136"/>
      <c r="V930" s="136"/>
      <c r="W930" s="136"/>
      <c r="X930" s="136"/>
      <c r="Y930" s="136"/>
      <c r="Z930" s="136"/>
      <c r="AA930" s="136"/>
      <c r="AB930" s="136"/>
      <c r="AC930" s="136"/>
      <c r="AD930" s="136"/>
      <c r="AE930" s="136"/>
      <c r="AF930" s="133"/>
      <c r="AG930" s="133"/>
    </row>
    <row r="931" spans="1:33" x14ac:dyDescent="0.2">
      <c r="A931" s="132"/>
      <c r="B931" s="135"/>
      <c r="C931" s="133"/>
      <c r="D931" s="133"/>
      <c r="E931" s="133"/>
      <c r="F931" s="133"/>
      <c r="G931" s="133"/>
      <c r="H931" s="133"/>
      <c r="I931" s="133"/>
      <c r="J931" s="133"/>
      <c r="K931" s="134"/>
      <c r="L931" s="134"/>
      <c r="M931" s="132"/>
      <c r="N931" s="132"/>
      <c r="O931" s="132"/>
      <c r="P931" s="135"/>
      <c r="Q931" s="135"/>
      <c r="R931" s="135"/>
      <c r="S931" s="135"/>
      <c r="T931" s="136"/>
      <c r="U931" s="136"/>
      <c r="V931" s="136"/>
      <c r="W931" s="136"/>
      <c r="X931" s="136"/>
      <c r="Y931" s="136"/>
      <c r="Z931" s="136"/>
      <c r="AA931" s="136"/>
      <c r="AB931" s="136"/>
      <c r="AC931" s="136"/>
      <c r="AD931" s="136"/>
      <c r="AE931" s="136"/>
      <c r="AF931" s="133"/>
      <c r="AG931" s="133"/>
    </row>
    <row r="932" spans="1:33" x14ac:dyDescent="0.2">
      <c r="A932" s="132"/>
      <c r="B932" s="135"/>
      <c r="C932" s="133"/>
      <c r="D932" s="133"/>
      <c r="E932" s="133"/>
      <c r="F932" s="133"/>
      <c r="G932" s="133"/>
      <c r="H932" s="133"/>
      <c r="I932" s="133"/>
      <c r="J932" s="133"/>
      <c r="K932" s="134"/>
      <c r="L932" s="134"/>
      <c r="M932" s="132"/>
      <c r="N932" s="132"/>
      <c r="O932" s="132"/>
      <c r="P932" s="135"/>
      <c r="Q932" s="135"/>
      <c r="R932" s="135"/>
      <c r="S932" s="135"/>
      <c r="T932" s="136"/>
      <c r="U932" s="136"/>
      <c r="V932" s="136"/>
      <c r="W932" s="136"/>
      <c r="X932" s="136"/>
      <c r="Y932" s="136"/>
      <c r="Z932" s="136"/>
      <c r="AA932" s="136"/>
      <c r="AB932" s="136"/>
      <c r="AC932" s="136"/>
      <c r="AD932" s="136"/>
      <c r="AE932" s="136"/>
      <c r="AF932" s="133"/>
      <c r="AG932" s="133"/>
    </row>
    <row r="933" spans="1:33" x14ac:dyDescent="0.2">
      <c r="A933" s="132"/>
      <c r="B933" s="135"/>
      <c r="C933" s="133"/>
      <c r="D933" s="133"/>
      <c r="E933" s="133"/>
      <c r="F933" s="133"/>
      <c r="G933" s="133"/>
      <c r="H933" s="133"/>
      <c r="I933" s="133"/>
      <c r="J933" s="133"/>
      <c r="K933" s="134"/>
      <c r="L933" s="134"/>
      <c r="M933" s="132"/>
      <c r="N933" s="132"/>
      <c r="O933" s="132"/>
      <c r="P933" s="135"/>
      <c r="Q933" s="135"/>
      <c r="R933" s="135"/>
      <c r="S933" s="135"/>
      <c r="T933" s="136"/>
      <c r="U933" s="136"/>
      <c r="V933" s="136"/>
      <c r="W933" s="136"/>
      <c r="X933" s="136"/>
      <c r="Y933" s="136"/>
      <c r="Z933" s="136"/>
      <c r="AA933" s="136"/>
      <c r="AB933" s="136"/>
      <c r="AC933" s="136"/>
      <c r="AD933" s="136"/>
      <c r="AE933" s="136"/>
      <c r="AF933" s="133"/>
      <c r="AG933" s="133"/>
    </row>
    <row r="934" spans="1:33" x14ac:dyDescent="0.2">
      <c r="A934" s="132"/>
      <c r="B934" s="135"/>
      <c r="C934" s="133"/>
      <c r="D934" s="133"/>
      <c r="E934" s="133"/>
      <c r="F934" s="133"/>
      <c r="G934" s="133"/>
      <c r="H934" s="133"/>
      <c r="I934" s="133"/>
      <c r="J934" s="133"/>
      <c r="K934" s="134"/>
      <c r="L934" s="134"/>
      <c r="M934" s="132"/>
      <c r="N934" s="132"/>
      <c r="O934" s="132"/>
      <c r="P934" s="135"/>
      <c r="Q934" s="135"/>
      <c r="R934" s="135"/>
      <c r="S934" s="135"/>
      <c r="T934" s="136"/>
      <c r="U934" s="136"/>
      <c r="V934" s="136"/>
      <c r="W934" s="136"/>
      <c r="X934" s="136"/>
      <c r="Y934" s="136"/>
      <c r="Z934" s="136"/>
      <c r="AA934" s="136"/>
      <c r="AB934" s="136"/>
      <c r="AC934" s="136"/>
      <c r="AD934" s="136"/>
      <c r="AE934" s="136"/>
      <c r="AF934" s="133"/>
      <c r="AG934" s="133"/>
    </row>
    <row r="935" spans="1:33" x14ac:dyDescent="0.2">
      <c r="A935" s="132"/>
      <c r="B935" s="135"/>
      <c r="C935" s="133"/>
      <c r="D935" s="133"/>
      <c r="E935" s="133"/>
      <c r="F935" s="133"/>
      <c r="G935" s="133"/>
      <c r="H935" s="133"/>
      <c r="I935" s="133"/>
      <c r="J935" s="133"/>
      <c r="K935" s="134"/>
      <c r="L935" s="134"/>
      <c r="M935" s="132"/>
      <c r="N935" s="132"/>
      <c r="O935" s="132"/>
      <c r="P935" s="135"/>
      <c r="Q935" s="135"/>
      <c r="R935" s="135"/>
      <c r="S935" s="135"/>
      <c r="T935" s="136"/>
      <c r="U935" s="136"/>
      <c r="V935" s="136"/>
      <c r="W935" s="136"/>
      <c r="X935" s="136"/>
      <c r="Y935" s="136"/>
      <c r="Z935" s="136"/>
      <c r="AA935" s="136"/>
      <c r="AB935" s="136"/>
      <c r="AC935" s="136"/>
      <c r="AD935" s="136"/>
      <c r="AE935" s="136"/>
      <c r="AF935" s="133"/>
      <c r="AG935" s="133"/>
    </row>
    <row r="936" spans="1:33" x14ac:dyDescent="0.2">
      <c r="A936" s="132"/>
      <c r="B936" s="135"/>
      <c r="C936" s="133"/>
      <c r="D936" s="133"/>
      <c r="E936" s="133"/>
      <c r="F936" s="133"/>
      <c r="G936" s="133"/>
      <c r="H936" s="133"/>
      <c r="I936" s="133"/>
      <c r="J936" s="133"/>
      <c r="K936" s="134"/>
      <c r="L936" s="134"/>
      <c r="M936" s="132"/>
      <c r="N936" s="132"/>
      <c r="O936" s="132"/>
      <c r="P936" s="135"/>
      <c r="Q936" s="135"/>
      <c r="R936" s="135"/>
      <c r="S936" s="135"/>
      <c r="T936" s="136"/>
      <c r="U936" s="136"/>
      <c r="V936" s="136"/>
      <c r="W936" s="136"/>
      <c r="X936" s="136"/>
      <c r="Y936" s="136"/>
      <c r="Z936" s="136"/>
      <c r="AA936" s="136"/>
      <c r="AB936" s="136"/>
      <c r="AC936" s="136"/>
      <c r="AD936" s="136"/>
      <c r="AE936" s="136"/>
      <c r="AF936" s="133"/>
      <c r="AG936" s="133"/>
    </row>
    <row r="937" spans="1:33" x14ac:dyDescent="0.2">
      <c r="A937" s="132"/>
      <c r="B937" s="135"/>
      <c r="C937" s="133"/>
      <c r="D937" s="133"/>
      <c r="E937" s="133"/>
      <c r="F937" s="133"/>
      <c r="G937" s="133"/>
      <c r="H937" s="133"/>
      <c r="I937" s="133"/>
      <c r="J937" s="133"/>
      <c r="K937" s="134"/>
      <c r="L937" s="134"/>
      <c r="M937" s="132"/>
      <c r="N937" s="132"/>
      <c r="O937" s="132"/>
      <c r="P937" s="135"/>
      <c r="Q937" s="135"/>
      <c r="R937" s="135"/>
      <c r="S937" s="135"/>
      <c r="T937" s="136"/>
      <c r="U937" s="136"/>
      <c r="V937" s="136"/>
      <c r="W937" s="136"/>
      <c r="X937" s="136"/>
      <c r="Y937" s="136"/>
      <c r="Z937" s="136"/>
      <c r="AA937" s="136"/>
      <c r="AB937" s="136"/>
      <c r="AC937" s="136"/>
      <c r="AD937" s="136"/>
      <c r="AE937" s="136"/>
      <c r="AF937" s="133"/>
      <c r="AG937" s="133"/>
    </row>
    <row r="938" spans="1:33" x14ac:dyDescent="0.2">
      <c r="A938" s="132"/>
      <c r="B938" s="135"/>
      <c r="C938" s="133"/>
      <c r="D938" s="133"/>
      <c r="E938" s="133"/>
      <c r="F938" s="133"/>
      <c r="G938" s="133"/>
      <c r="H938" s="133"/>
      <c r="I938" s="133"/>
      <c r="J938" s="133"/>
      <c r="K938" s="134"/>
      <c r="L938" s="134"/>
      <c r="M938" s="132"/>
      <c r="N938" s="132"/>
      <c r="O938" s="132"/>
      <c r="P938" s="135"/>
      <c r="Q938" s="135"/>
      <c r="R938" s="135"/>
      <c r="S938" s="135"/>
      <c r="T938" s="136"/>
      <c r="U938" s="136"/>
      <c r="V938" s="136"/>
      <c r="W938" s="136"/>
      <c r="X938" s="136"/>
      <c r="Y938" s="136"/>
      <c r="Z938" s="136"/>
      <c r="AA938" s="136"/>
      <c r="AB938" s="136"/>
      <c r="AC938" s="136"/>
      <c r="AD938" s="136"/>
      <c r="AE938" s="136"/>
      <c r="AF938" s="133"/>
      <c r="AG938" s="133"/>
    </row>
    <row r="939" spans="1:33" x14ac:dyDescent="0.2">
      <c r="A939" s="132"/>
      <c r="B939" s="135"/>
      <c r="C939" s="133"/>
      <c r="D939" s="133"/>
      <c r="E939" s="133"/>
      <c r="F939" s="133"/>
      <c r="G939" s="133"/>
      <c r="H939" s="133"/>
      <c r="I939" s="133"/>
      <c r="J939" s="133"/>
      <c r="K939" s="134"/>
      <c r="L939" s="134"/>
      <c r="M939" s="132"/>
      <c r="N939" s="132"/>
      <c r="O939" s="132"/>
      <c r="P939" s="135"/>
      <c r="Q939" s="135"/>
      <c r="R939" s="135"/>
      <c r="S939" s="135"/>
      <c r="T939" s="136"/>
      <c r="U939" s="136"/>
      <c r="V939" s="136"/>
      <c r="W939" s="136"/>
      <c r="X939" s="136"/>
      <c r="Y939" s="136"/>
      <c r="Z939" s="136"/>
      <c r="AA939" s="136"/>
      <c r="AB939" s="136"/>
      <c r="AC939" s="136"/>
      <c r="AD939" s="136"/>
      <c r="AE939" s="136"/>
      <c r="AF939" s="133"/>
      <c r="AG939" s="133"/>
    </row>
    <row r="940" spans="1:33" x14ac:dyDescent="0.2">
      <c r="A940" s="132"/>
      <c r="B940" s="135"/>
      <c r="C940" s="133"/>
      <c r="D940" s="133"/>
      <c r="E940" s="133"/>
      <c r="F940" s="133"/>
      <c r="G940" s="133"/>
      <c r="H940" s="133"/>
      <c r="I940" s="133"/>
      <c r="J940" s="133"/>
      <c r="K940" s="134"/>
      <c r="L940" s="134"/>
      <c r="M940" s="132"/>
      <c r="N940" s="132"/>
      <c r="O940" s="132"/>
      <c r="P940" s="135"/>
      <c r="Q940" s="135"/>
      <c r="R940" s="135"/>
      <c r="S940" s="135"/>
      <c r="T940" s="136"/>
      <c r="U940" s="136"/>
      <c r="V940" s="136"/>
      <c r="W940" s="136"/>
      <c r="X940" s="136"/>
      <c r="Y940" s="136"/>
      <c r="Z940" s="136"/>
      <c r="AA940" s="136"/>
      <c r="AB940" s="136"/>
      <c r="AC940" s="136"/>
      <c r="AD940" s="136"/>
      <c r="AE940" s="136"/>
      <c r="AF940" s="133"/>
      <c r="AG940" s="133"/>
    </row>
    <row r="941" spans="1:33" x14ac:dyDescent="0.2">
      <c r="A941" s="132"/>
      <c r="B941" s="135"/>
      <c r="C941" s="133"/>
      <c r="D941" s="133"/>
      <c r="E941" s="133"/>
      <c r="F941" s="133"/>
      <c r="G941" s="133"/>
      <c r="H941" s="133"/>
      <c r="I941" s="133"/>
      <c r="J941" s="133"/>
      <c r="K941" s="134"/>
      <c r="L941" s="134"/>
      <c r="M941" s="132"/>
      <c r="N941" s="132"/>
      <c r="O941" s="132"/>
      <c r="P941" s="135"/>
      <c r="Q941" s="135"/>
      <c r="R941" s="135"/>
      <c r="S941" s="135"/>
      <c r="T941" s="136"/>
      <c r="U941" s="136"/>
      <c r="V941" s="136"/>
      <c r="W941" s="136"/>
      <c r="X941" s="136"/>
      <c r="Y941" s="136"/>
      <c r="Z941" s="136"/>
      <c r="AA941" s="136"/>
      <c r="AB941" s="136"/>
      <c r="AC941" s="136"/>
      <c r="AD941" s="136"/>
      <c r="AE941" s="136"/>
      <c r="AF941" s="133"/>
      <c r="AG941" s="133"/>
    </row>
    <row r="942" spans="1:33" x14ac:dyDescent="0.2">
      <c r="A942" s="132"/>
      <c r="B942" s="135"/>
      <c r="C942" s="133"/>
      <c r="D942" s="133"/>
      <c r="E942" s="133"/>
      <c r="F942" s="133"/>
      <c r="G942" s="133"/>
      <c r="H942" s="133"/>
      <c r="I942" s="133"/>
      <c r="J942" s="133"/>
      <c r="K942" s="134"/>
      <c r="L942" s="134"/>
      <c r="M942" s="132"/>
      <c r="N942" s="132"/>
      <c r="O942" s="132"/>
      <c r="P942" s="135"/>
      <c r="Q942" s="135"/>
      <c r="R942" s="135"/>
      <c r="S942" s="135"/>
      <c r="T942" s="136"/>
      <c r="U942" s="136"/>
      <c r="V942" s="136"/>
      <c r="W942" s="136"/>
      <c r="X942" s="136"/>
      <c r="Y942" s="136"/>
      <c r="Z942" s="136"/>
      <c r="AA942" s="136"/>
      <c r="AB942" s="136"/>
      <c r="AC942" s="136"/>
      <c r="AD942" s="136"/>
      <c r="AE942" s="136"/>
      <c r="AF942" s="133"/>
      <c r="AG942" s="133"/>
    </row>
    <row r="943" spans="1:33" x14ac:dyDescent="0.2">
      <c r="A943" s="132"/>
      <c r="B943" s="135"/>
      <c r="C943" s="133"/>
      <c r="D943" s="133"/>
      <c r="E943" s="133"/>
      <c r="F943" s="133"/>
      <c r="G943" s="133"/>
      <c r="H943" s="133"/>
      <c r="I943" s="133"/>
      <c r="J943" s="133"/>
      <c r="K943" s="134"/>
      <c r="L943" s="134"/>
      <c r="M943" s="132"/>
      <c r="N943" s="132"/>
      <c r="O943" s="132"/>
      <c r="P943" s="135"/>
      <c r="Q943" s="135"/>
      <c r="R943" s="135"/>
      <c r="S943" s="135"/>
      <c r="T943" s="136"/>
      <c r="U943" s="136"/>
      <c r="V943" s="136"/>
      <c r="W943" s="136"/>
      <c r="X943" s="136"/>
      <c r="Y943" s="136"/>
      <c r="Z943" s="136"/>
      <c r="AA943" s="136"/>
      <c r="AB943" s="136"/>
      <c r="AC943" s="136"/>
      <c r="AD943" s="136"/>
      <c r="AE943" s="136"/>
      <c r="AF943" s="133"/>
      <c r="AG943" s="133"/>
    </row>
    <row r="944" spans="1:33" x14ac:dyDescent="0.2">
      <c r="A944" s="132"/>
      <c r="B944" s="135"/>
      <c r="C944" s="133"/>
      <c r="D944" s="133"/>
      <c r="E944" s="133"/>
      <c r="F944" s="133"/>
      <c r="G944" s="133"/>
      <c r="H944" s="133"/>
      <c r="I944" s="133"/>
      <c r="J944" s="133"/>
      <c r="K944" s="134"/>
      <c r="L944" s="134"/>
      <c r="M944" s="132"/>
      <c r="N944" s="132"/>
      <c r="O944" s="132"/>
      <c r="P944" s="135"/>
      <c r="Q944" s="135"/>
      <c r="R944" s="135"/>
      <c r="S944" s="135"/>
      <c r="T944" s="136"/>
      <c r="U944" s="136"/>
      <c r="V944" s="136"/>
      <c r="W944" s="136"/>
      <c r="X944" s="136"/>
      <c r="Y944" s="136"/>
      <c r="Z944" s="136"/>
      <c r="AA944" s="136"/>
      <c r="AB944" s="136"/>
      <c r="AC944" s="136"/>
      <c r="AD944" s="136"/>
      <c r="AE944" s="136"/>
      <c r="AF944" s="133"/>
      <c r="AG944" s="133"/>
    </row>
    <row r="945" spans="1:33" x14ac:dyDescent="0.2">
      <c r="A945" s="132"/>
      <c r="B945" s="135"/>
      <c r="C945" s="133"/>
      <c r="D945" s="133"/>
      <c r="E945" s="133"/>
      <c r="F945" s="133"/>
      <c r="G945" s="133"/>
      <c r="H945" s="133"/>
      <c r="I945" s="133"/>
      <c r="J945" s="133"/>
      <c r="K945" s="134"/>
      <c r="L945" s="134"/>
      <c r="M945" s="132"/>
      <c r="N945" s="132"/>
      <c r="O945" s="132"/>
      <c r="P945" s="135"/>
      <c r="Q945" s="135"/>
      <c r="R945" s="135"/>
      <c r="S945" s="135"/>
      <c r="T945" s="136"/>
      <c r="U945" s="136"/>
      <c r="V945" s="136"/>
      <c r="W945" s="136"/>
      <c r="X945" s="136"/>
      <c r="Y945" s="136"/>
      <c r="Z945" s="136"/>
      <c r="AA945" s="136"/>
      <c r="AB945" s="136"/>
      <c r="AC945" s="136"/>
      <c r="AD945" s="136"/>
      <c r="AE945" s="136"/>
      <c r="AF945" s="133"/>
      <c r="AG945" s="133"/>
    </row>
    <row r="946" spans="1:33" x14ac:dyDescent="0.2">
      <c r="A946" s="132"/>
      <c r="B946" s="135"/>
      <c r="C946" s="133"/>
      <c r="D946" s="133"/>
      <c r="E946" s="133"/>
      <c r="F946" s="133"/>
      <c r="G946" s="133"/>
      <c r="H946" s="133"/>
      <c r="I946" s="133"/>
      <c r="J946" s="133"/>
      <c r="K946" s="134"/>
      <c r="L946" s="134"/>
      <c r="M946" s="132"/>
      <c r="N946" s="132"/>
      <c r="O946" s="132"/>
      <c r="P946" s="135"/>
      <c r="Q946" s="135"/>
      <c r="R946" s="135"/>
      <c r="S946" s="135"/>
      <c r="T946" s="136"/>
      <c r="U946" s="136"/>
      <c r="V946" s="136"/>
      <c r="W946" s="136"/>
      <c r="X946" s="136"/>
      <c r="Y946" s="136"/>
      <c r="Z946" s="136"/>
      <c r="AA946" s="136"/>
      <c r="AB946" s="136"/>
      <c r="AC946" s="136"/>
      <c r="AD946" s="136"/>
      <c r="AE946" s="136"/>
      <c r="AF946" s="133"/>
      <c r="AG946" s="133"/>
    </row>
    <row r="947" spans="1:33" x14ac:dyDescent="0.2">
      <c r="A947" s="132"/>
      <c r="B947" s="135"/>
      <c r="C947" s="133"/>
      <c r="D947" s="133"/>
      <c r="E947" s="133"/>
      <c r="F947" s="133"/>
      <c r="G947" s="133"/>
      <c r="H947" s="133"/>
      <c r="I947" s="133"/>
      <c r="J947" s="133"/>
      <c r="K947" s="134"/>
      <c r="L947" s="134"/>
      <c r="M947" s="132"/>
      <c r="N947" s="132"/>
      <c r="O947" s="132"/>
      <c r="P947" s="135"/>
      <c r="Q947" s="135"/>
      <c r="R947" s="135"/>
      <c r="S947" s="135"/>
      <c r="T947" s="136"/>
      <c r="U947" s="136"/>
      <c r="V947" s="136"/>
      <c r="W947" s="136"/>
      <c r="X947" s="136"/>
      <c r="Y947" s="136"/>
      <c r="Z947" s="136"/>
      <c r="AA947" s="136"/>
      <c r="AB947" s="136"/>
      <c r="AC947" s="136"/>
      <c r="AD947" s="136"/>
      <c r="AE947" s="136"/>
      <c r="AF947" s="133"/>
      <c r="AG947" s="133"/>
    </row>
    <row r="948" spans="1:33" x14ac:dyDescent="0.2">
      <c r="A948" s="132"/>
      <c r="B948" s="135"/>
      <c r="C948" s="133"/>
      <c r="D948" s="133"/>
      <c r="E948" s="133"/>
      <c r="F948" s="133"/>
      <c r="G948" s="133"/>
      <c r="H948" s="133"/>
      <c r="I948" s="133"/>
      <c r="J948" s="133"/>
      <c r="K948" s="134"/>
      <c r="L948" s="134"/>
      <c r="M948" s="132"/>
      <c r="N948" s="132"/>
      <c r="O948" s="132"/>
      <c r="P948" s="135"/>
      <c r="Q948" s="135"/>
      <c r="R948" s="135"/>
      <c r="S948" s="135"/>
      <c r="T948" s="136"/>
      <c r="U948" s="136"/>
      <c r="V948" s="136"/>
      <c r="W948" s="136"/>
      <c r="X948" s="136"/>
      <c r="Y948" s="136"/>
      <c r="Z948" s="136"/>
      <c r="AA948" s="136"/>
      <c r="AB948" s="136"/>
      <c r="AC948" s="136"/>
      <c r="AD948" s="136"/>
      <c r="AE948" s="136"/>
      <c r="AF948" s="133"/>
      <c r="AG948" s="133"/>
    </row>
    <row r="949" spans="1:33" x14ac:dyDescent="0.2">
      <c r="A949" s="132"/>
      <c r="B949" s="135"/>
      <c r="C949" s="133"/>
      <c r="D949" s="133"/>
      <c r="E949" s="133"/>
      <c r="F949" s="133"/>
      <c r="G949" s="133"/>
      <c r="H949" s="133"/>
      <c r="I949" s="133"/>
      <c r="J949" s="133"/>
      <c r="K949" s="134"/>
      <c r="L949" s="134"/>
      <c r="M949" s="132"/>
      <c r="N949" s="132"/>
      <c r="O949" s="132"/>
      <c r="P949" s="135"/>
      <c r="Q949" s="135"/>
      <c r="R949" s="135"/>
      <c r="S949" s="135"/>
      <c r="T949" s="136"/>
      <c r="U949" s="136"/>
      <c r="V949" s="136"/>
      <c r="W949" s="136"/>
      <c r="X949" s="136"/>
      <c r="Y949" s="136"/>
      <c r="Z949" s="136"/>
      <c r="AA949" s="136"/>
      <c r="AB949" s="136"/>
      <c r="AC949" s="136"/>
      <c r="AD949" s="136"/>
      <c r="AE949" s="136"/>
      <c r="AF949" s="133"/>
      <c r="AG949" s="133"/>
    </row>
    <row r="950" spans="1:33" x14ac:dyDescent="0.2">
      <c r="A950" s="132"/>
      <c r="B950" s="135"/>
      <c r="C950" s="133"/>
      <c r="D950" s="133"/>
      <c r="E950" s="133"/>
      <c r="F950" s="133"/>
      <c r="G950" s="133"/>
      <c r="H950" s="133"/>
      <c r="I950" s="133"/>
      <c r="J950" s="133"/>
      <c r="K950" s="134"/>
      <c r="L950" s="134"/>
      <c r="M950" s="132"/>
      <c r="N950" s="132"/>
      <c r="O950" s="132"/>
      <c r="P950" s="135"/>
      <c r="Q950" s="135"/>
      <c r="R950" s="135"/>
      <c r="S950" s="135"/>
      <c r="T950" s="136"/>
      <c r="U950" s="136"/>
      <c r="V950" s="136"/>
      <c r="W950" s="136"/>
      <c r="X950" s="136"/>
      <c r="Y950" s="136"/>
      <c r="Z950" s="136"/>
      <c r="AA950" s="136"/>
      <c r="AB950" s="136"/>
      <c r="AC950" s="136"/>
      <c r="AD950" s="136"/>
      <c r="AE950" s="136"/>
      <c r="AF950" s="133"/>
      <c r="AG950" s="133"/>
    </row>
    <row r="951" spans="1:33" x14ac:dyDescent="0.2">
      <c r="A951" s="132"/>
      <c r="B951" s="135"/>
      <c r="C951" s="133"/>
      <c r="D951" s="133"/>
      <c r="E951" s="133"/>
      <c r="F951" s="133"/>
      <c r="G951" s="133"/>
      <c r="H951" s="133"/>
      <c r="I951" s="133"/>
      <c r="J951" s="133"/>
      <c r="K951" s="134"/>
      <c r="L951" s="134"/>
      <c r="M951" s="132"/>
      <c r="N951" s="132"/>
      <c r="O951" s="132"/>
      <c r="P951" s="135"/>
      <c r="Q951" s="135"/>
      <c r="R951" s="135"/>
      <c r="S951" s="135"/>
      <c r="T951" s="136"/>
      <c r="U951" s="136"/>
      <c r="V951" s="136"/>
      <c r="W951" s="136"/>
      <c r="X951" s="136"/>
      <c r="Y951" s="136"/>
      <c r="Z951" s="136"/>
      <c r="AA951" s="136"/>
      <c r="AB951" s="136"/>
      <c r="AC951" s="136"/>
      <c r="AD951" s="136"/>
      <c r="AE951" s="136"/>
      <c r="AF951" s="133"/>
      <c r="AG951" s="133"/>
    </row>
    <row r="952" spans="1:33" x14ac:dyDescent="0.2">
      <c r="A952" s="132"/>
      <c r="B952" s="135"/>
      <c r="C952" s="133"/>
      <c r="D952" s="133"/>
      <c r="E952" s="133"/>
      <c r="F952" s="133"/>
      <c r="G952" s="133"/>
      <c r="H952" s="133"/>
      <c r="I952" s="133"/>
      <c r="J952" s="133"/>
      <c r="K952" s="134"/>
      <c r="L952" s="134"/>
      <c r="M952" s="132"/>
      <c r="N952" s="132"/>
      <c r="O952" s="132"/>
      <c r="P952" s="135"/>
      <c r="Q952" s="135"/>
      <c r="R952" s="135"/>
      <c r="S952" s="135"/>
      <c r="T952" s="136"/>
      <c r="U952" s="136"/>
      <c r="V952" s="136"/>
      <c r="W952" s="136"/>
      <c r="X952" s="136"/>
      <c r="Y952" s="136"/>
      <c r="Z952" s="136"/>
      <c r="AA952" s="136"/>
      <c r="AB952" s="136"/>
      <c r="AC952" s="136"/>
      <c r="AD952" s="136"/>
      <c r="AE952" s="136"/>
      <c r="AF952" s="133"/>
      <c r="AG952" s="133"/>
    </row>
    <row r="953" spans="1:33" x14ac:dyDescent="0.2">
      <c r="A953" s="132"/>
      <c r="B953" s="135"/>
      <c r="C953" s="133"/>
      <c r="D953" s="133"/>
      <c r="E953" s="133"/>
      <c r="F953" s="133"/>
      <c r="G953" s="133"/>
      <c r="H953" s="133"/>
      <c r="I953" s="133"/>
      <c r="J953" s="133"/>
      <c r="K953" s="134"/>
      <c r="L953" s="134"/>
      <c r="M953" s="132"/>
      <c r="N953" s="132"/>
      <c r="O953" s="132"/>
      <c r="P953" s="135"/>
      <c r="Q953" s="135"/>
      <c r="R953" s="135"/>
      <c r="S953" s="135"/>
      <c r="T953" s="136"/>
      <c r="U953" s="136"/>
      <c r="V953" s="136"/>
      <c r="W953" s="136"/>
      <c r="X953" s="136"/>
      <c r="Y953" s="136"/>
      <c r="Z953" s="136"/>
      <c r="AA953" s="136"/>
      <c r="AB953" s="136"/>
      <c r="AC953" s="136"/>
      <c r="AD953" s="136"/>
      <c r="AE953" s="136"/>
      <c r="AF953" s="133"/>
      <c r="AG953" s="133"/>
    </row>
    <row r="954" spans="1:33" x14ac:dyDescent="0.2">
      <c r="A954" s="132"/>
      <c r="B954" s="135"/>
      <c r="C954" s="133"/>
      <c r="D954" s="133"/>
      <c r="E954" s="133"/>
      <c r="F954" s="133"/>
      <c r="G954" s="133"/>
      <c r="H954" s="133"/>
      <c r="I954" s="133"/>
      <c r="J954" s="133"/>
      <c r="K954" s="134"/>
      <c r="L954" s="134"/>
      <c r="M954" s="132"/>
      <c r="N954" s="132"/>
      <c r="O954" s="132"/>
      <c r="P954" s="135"/>
      <c r="Q954" s="135"/>
      <c r="R954" s="135"/>
      <c r="S954" s="135"/>
      <c r="T954" s="136"/>
      <c r="U954" s="136"/>
      <c r="V954" s="136"/>
      <c r="W954" s="136"/>
      <c r="X954" s="136"/>
      <c r="Y954" s="136"/>
      <c r="Z954" s="136"/>
      <c r="AA954" s="136"/>
      <c r="AB954" s="136"/>
      <c r="AC954" s="136"/>
      <c r="AD954" s="136"/>
      <c r="AE954" s="136"/>
      <c r="AF954" s="133"/>
      <c r="AG954" s="133"/>
    </row>
    <row r="955" spans="1:33" x14ac:dyDescent="0.2">
      <c r="A955" s="132"/>
      <c r="B955" s="135"/>
      <c r="C955" s="133"/>
      <c r="D955" s="133"/>
      <c r="E955" s="133"/>
      <c r="F955" s="133"/>
      <c r="G955" s="133"/>
      <c r="H955" s="133"/>
      <c r="I955" s="133"/>
      <c r="J955" s="133"/>
      <c r="K955" s="134"/>
      <c r="L955" s="134"/>
      <c r="M955" s="132"/>
      <c r="N955" s="132"/>
      <c r="O955" s="132"/>
      <c r="P955" s="135"/>
      <c r="Q955" s="135"/>
      <c r="R955" s="135"/>
      <c r="S955" s="135"/>
      <c r="T955" s="136"/>
      <c r="U955" s="136"/>
      <c r="V955" s="136"/>
      <c r="W955" s="136"/>
      <c r="X955" s="136"/>
      <c r="Y955" s="136"/>
      <c r="Z955" s="136"/>
      <c r="AA955" s="136"/>
      <c r="AB955" s="136"/>
      <c r="AC955" s="136"/>
      <c r="AD955" s="136"/>
      <c r="AE955" s="136"/>
      <c r="AF955" s="133"/>
      <c r="AG955" s="133"/>
    </row>
    <row r="956" spans="1:33" x14ac:dyDescent="0.2">
      <c r="A956" s="132"/>
      <c r="B956" s="135"/>
      <c r="C956" s="133"/>
      <c r="D956" s="133"/>
      <c r="E956" s="133"/>
      <c r="F956" s="133"/>
      <c r="G956" s="133"/>
      <c r="H956" s="133"/>
      <c r="I956" s="133"/>
      <c r="J956" s="133"/>
      <c r="K956" s="134"/>
      <c r="L956" s="134"/>
      <c r="M956" s="132"/>
      <c r="N956" s="132"/>
      <c r="O956" s="132"/>
      <c r="P956" s="135"/>
      <c r="Q956" s="135"/>
      <c r="R956" s="135"/>
      <c r="S956" s="135"/>
      <c r="T956" s="136"/>
      <c r="U956" s="136"/>
      <c r="V956" s="136"/>
      <c r="W956" s="136"/>
      <c r="X956" s="136"/>
      <c r="Y956" s="136"/>
      <c r="Z956" s="136"/>
      <c r="AA956" s="136"/>
      <c r="AB956" s="136"/>
      <c r="AC956" s="136"/>
      <c r="AD956" s="136"/>
      <c r="AE956" s="136"/>
      <c r="AF956" s="133"/>
      <c r="AG956" s="133"/>
    </row>
    <row r="957" spans="1:33" x14ac:dyDescent="0.2">
      <c r="A957" s="132"/>
      <c r="B957" s="135"/>
      <c r="C957" s="133"/>
      <c r="D957" s="133"/>
      <c r="E957" s="133"/>
      <c r="F957" s="133"/>
      <c r="G957" s="133"/>
      <c r="H957" s="133"/>
      <c r="I957" s="133"/>
      <c r="J957" s="133"/>
      <c r="K957" s="134"/>
      <c r="L957" s="134"/>
      <c r="M957" s="132"/>
      <c r="N957" s="132"/>
      <c r="O957" s="132"/>
      <c r="P957" s="135"/>
      <c r="Q957" s="135"/>
      <c r="R957" s="135"/>
      <c r="S957" s="135"/>
      <c r="T957" s="136"/>
      <c r="U957" s="136"/>
      <c r="V957" s="136"/>
      <c r="W957" s="136"/>
      <c r="X957" s="136"/>
      <c r="Y957" s="136"/>
      <c r="Z957" s="136"/>
      <c r="AA957" s="136"/>
      <c r="AB957" s="136"/>
      <c r="AC957" s="136"/>
      <c r="AD957" s="136"/>
      <c r="AE957" s="136"/>
      <c r="AF957" s="133"/>
      <c r="AG957" s="133"/>
    </row>
    <row r="958" spans="1:33" x14ac:dyDescent="0.2">
      <c r="A958" s="132"/>
      <c r="B958" s="135"/>
      <c r="C958" s="133"/>
      <c r="D958" s="133"/>
      <c r="E958" s="133"/>
      <c r="F958" s="133"/>
      <c r="G958" s="133"/>
      <c r="H958" s="133"/>
      <c r="I958" s="133"/>
      <c r="J958" s="133"/>
      <c r="K958" s="134"/>
      <c r="L958" s="134"/>
      <c r="M958" s="132"/>
      <c r="N958" s="132"/>
      <c r="O958" s="132"/>
      <c r="P958" s="135"/>
      <c r="Q958" s="135"/>
      <c r="R958" s="135"/>
      <c r="S958" s="135"/>
      <c r="T958" s="136"/>
      <c r="U958" s="136"/>
      <c r="V958" s="136"/>
      <c r="W958" s="136"/>
      <c r="X958" s="136"/>
      <c r="Y958" s="136"/>
      <c r="Z958" s="136"/>
      <c r="AA958" s="136"/>
      <c r="AB958" s="136"/>
      <c r="AC958" s="136"/>
      <c r="AD958" s="136"/>
      <c r="AE958" s="136"/>
      <c r="AF958" s="133"/>
      <c r="AG958" s="133"/>
    </row>
    <row r="959" spans="1:33" x14ac:dyDescent="0.2">
      <c r="A959" s="132"/>
      <c r="B959" s="135"/>
      <c r="C959" s="133"/>
      <c r="D959" s="133"/>
      <c r="E959" s="133"/>
      <c r="F959" s="133"/>
      <c r="G959" s="133"/>
      <c r="H959" s="133"/>
      <c r="I959" s="133"/>
      <c r="J959" s="133"/>
      <c r="K959" s="134"/>
      <c r="L959" s="134"/>
      <c r="M959" s="132"/>
      <c r="N959" s="132"/>
      <c r="O959" s="132"/>
      <c r="P959" s="135"/>
      <c r="Q959" s="135"/>
      <c r="R959" s="135"/>
      <c r="S959" s="135"/>
      <c r="T959" s="136"/>
      <c r="U959" s="136"/>
      <c r="V959" s="136"/>
      <c r="W959" s="136"/>
      <c r="X959" s="136"/>
      <c r="Y959" s="136"/>
      <c r="Z959" s="136"/>
      <c r="AA959" s="136"/>
      <c r="AB959" s="136"/>
      <c r="AC959" s="136"/>
      <c r="AD959" s="136"/>
      <c r="AE959" s="136"/>
      <c r="AF959" s="133"/>
      <c r="AG959" s="133"/>
    </row>
    <row r="960" spans="1:33" x14ac:dyDescent="0.2">
      <c r="A960" s="132"/>
      <c r="B960" s="135"/>
      <c r="C960" s="133"/>
      <c r="D960" s="133"/>
      <c r="E960" s="133"/>
      <c r="F960" s="133"/>
      <c r="G960" s="133"/>
      <c r="H960" s="133"/>
      <c r="I960" s="133"/>
      <c r="J960" s="133"/>
      <c r="K960" s="134"/>
      <c r="L960" s="134"/>
      <c r="M960" s="132"/>
      <c r="N960" s="132"/>
      <c r="O960" s="132"/>
      <c r="P960" s="135"/>
      <c r="Q960" s="135"/>
      <c r="R960" s="135"/>
      <c r="S960" s="135"/>
      <c r="T960" s="136"/>
      <c r="U960" s="136"/>
      <c r="V960" s="136"/>
      <c r="W960" s="136"/>
      <c r="X960" s="136"/>
      <c r="Y960" s="136"/>
      <c r="Z960" s="136"/>
      <c r="AA960" s="136"/>
      <c r="AB960" s="136"/>
      <c r="AC960" s="136"/>
      <c r="AD960" s="136"/>
      <c r="AE960" s="136"/>
      <c r="AF960" s="133"/>
      <c r="AG960" s="133"/>
    </row>
    <row r="961" spans="1:33" x14ac:dyDescent="0.2">
      <c r="A961" s="132"/>
      <c r="B961" s="135"/>
      <c r="C961" s="133"/>
      <c r="D961" s="133"/>
      <c r="E961" s="133"/>
      <c r="F961" s="133"/>
      <c r="G961" s="133"/>
      <c r="H961" s="133"/>
      <c r="I961" s="133"/>
      <c r="J961" s="133"/>
      <c r="K961" s="134"/>
      <c r="L961" s="134"/>
      <c r="M961" s="132"/>
      <c r="N961" s="132"/>
      <c r="O961" s="132"/>
      <c r="P961" s="135"/>
      <c r="Q961" s="135"/>
      <c r="R961" s="135"/>
      <c r="S961" s="135"/>
      <c r="T961" s="136"/>
      <c r="U961" s="136"/>
      <c r="V961" s="136"/>
      <c r="W961" s="136"/>
      <c r="X961" s="136"/>
      <c r="Y961" s="136"/>
      <c r="Z961" s="136"/>
      <c r="AA961" s="136"/>
      <c r="AB961" s="136"/>
      <c r="AC961" s="136"/>
      <c r="AD961" s="136"/>
      <c r="AE961" s="136"/>
      <c r="AF961" s="133"/>
      <c r="AG961" s="133"/>
    </row>
    <row r="962" spans="1:33" x14ac:dyDescent="0.2">
      <c r="A962" s="132"/>
      <c r="B962" s="135"/>
      <c r="C962" s="133"/>
      <c r="D962" s="133"/>
      <c r="E962" s="133"/>
      <c r="F962" s="133"/>
      <c r="G962" s="133"/>
      <c r="H962" s="133"/>
      <c r="I962" s="133"/>
      <c r="J962" s="133"/>
      <c r="K962" s="134"/>
      <c r="L962" s="134"/>
      <c r="M962" s="132"/>
      <c r="N962" s="132"/>
      <c r="O962" s="132"/>
      <c r="P962" s="135"/>
      <c r="Q962" s="135"/>
      <c r="R962" s="135"/>
      <c r="S962" s="135"/>
      <c r="T962" s="136"/>
      <c r="U962" s="136"/>
      <c r="V962" s="136"/>
      <c r="W962" s="136"/>
      <c r="X962" s="136"/>
      <c r="Y962" s="136"/>
      <c r="Z962" s="136"/>
      <c r="AA962" s="136"/>
      <c r="AB962" s="136"/>
      <c r="AC962" s="136"/>
      <c r="AD962" s="136"/>
      <c r="AE962" s="136"/>
      <c r="AF962" s="133"/>
      <c r="AG962" s="133"/>
    </row>
    <row r="963" spans="1:33" x14ac:dyDescent="0.2">
      <c r="A963" s="132"/>
      <c r="B963" s="135"/>
      <c r="C963" s="133"/>
      <c r="D963" s="133"/>
      <c r="E963" s="133"/>
      <c r="F963" s="133"/>
      <c r="G963" s="133"/>
      <c r="H963" s="133"/>
      <c r="I963" s="133"/>
      <c r="J963" s="133"/>
      <c r="K963" s="134"/>
      <c r="L963" s="134"/>
      <c r="M963" s="132"/>
      <c r="N963" s="132"/>
      <c r="O963" s="132"/>
      <c r="P963" s="135"/>
      <c r="Q963" s="135"/>
      <c r="R963" s="135"/>
      <c r="S963" s="135"/>
      <c r="T963" s="136"/>
      <c r="U963" s="136"/>
      <c r="V963" s="136"/>
      <c r="W963" s="136"/>
      <c r="X963" s="136"/>
      <c r="Y963" s="136"/>
      <c r="Z963" s="136"/>
      <c r="AA963" s="136"/>
      <c r="AB963" s="136"/>
      <c r="AC963" s="136"/>
      <c r="AD963" s="136"/>
      <c r="AE963" s="136"/>
      <c r="AF963" s="133"/>
      <c r="AG963" s="133"/>
    </row>
    <row r="964" spans="1:33" x14ac:dyDescent="0.2">
      <c r="A964" s="132"/>
      <c r="B964" s="135"/>
      <c r="C964" s="133"/>
      <c r="D964" s="133"/>
      <c r="E964" s="133"/>
      <c r="F964" s="133"/>
      <c r="G964" s="133"/>
      <c r="H964" s="133"/>
      <c r="I964" s="133"/>
      <c r="J964" s="133"/>
      <c r="K964" s="134"/>
      <c r="L964" s="134"/>
      <c r="M964" s="132"/>
      <c r="N964" s="132"/>
      <c r="O964" s="132"/>
      <c r="P964" s="135"/>
      <c r="Q964" s="135"/>
      <c r="R964" s="135"/>
      <c r="S964" s="135"/>
      <c r="T964" s="136"/>
      <c r="U964" s="136"/>
      <c r="V964" s="136"/>
      <c r="W964" s="136"/>
      <c r="X964" s="136"/>
      <c r="Y964" s="136"/>
      <c r="Z964" s="136"/>
      <c r="AA964" s="136"/>
      <c r="AB964" s="136"/>
      <c r="AC964" s="136"/>
      <c r="AD964" s="136"/>
      <c r="AE964" s="136"/>
      <c r="AF964" s="133"/>
      <c r="AG964" s="133"/>
    </row>
    <row r="965" spans="1:33" x14ac:dyDescent="0.2">
      <c r="A965" s="132"/>
      <c r="B965" s="135"/>
      <c r="C965" s="133"/>
      <c r="D965" s="133"/>
      <c r="E965" s="133"/>
      <c r="F965" s="133"/>
      <c r="G965" s="133"/>
      <c r="H965" s="133"/>
      <c r="I965" s="133"/>
      <c r="J965" s="133"/>
      <c r="K965" s="134"/>
      <c r="L965" s="134"/>
      <c r="M965" s="132"/>
      <c r="N965" s="132"/>
      <c r="O965" s="132"/>
      <c r="P965" s="135"/>
      <c r="Q965" s="135"/>
      <c r="R965" s="135"/>
      <c r="S965" s="135"/>
      <c r="T965" s="136"/>
      <c r="U965" s="136"/>
      <c r="V965" s="136"/>
      <c r="W965" s="136"/>
      <c r="X965" s="136"/>
      <c r="Y965" s="136"/>
      <c r="Z965" s="136"/>
      <c r="AA965" s="136"/>
      <c r="AB965" s="136"/>
      <c r="AC965" s="136"/>
      <c r="AD965" s="136"/>
      <c r="AE965" s="136"/>
      <c r="AF965" s="133"/>
      <c r="AG965" s="133"/>
    </row>
    <row r="966" spans="1:33" x14ac:dyDescent="0.2">
      <c r="A966" s="132"/>
      <c r="B966" s="135"/>
      <c r="C966" s="133"/>
      <c r="D966" s="133"/>
      <c r="E966" s="133"/>
      <c r="F966" s="133"/>
      <c r="G966" s="133"/>
      <c r="H966" s="133"/>
      <c r="I966" s="133"/>
      <c r="J966" s="133"/>
      <c r="K966" s="134"/>
      <c r="L966" s="134"/>
      <c r="M966" s="132"/>
      <c r="N966" s="132"/>
      <c r="O966" s="132"/>
      <c r="P966" s="135"/>
      <c r="Q966" s="135"/>
      <c r="R966" s="135"/>
      <c r="S966" s="135"/>
      <c r="T966" s="136"/>
      <c r="U966" s="136"/>
      <c r="V966" s="136"/>
      <c r="W966" s="136"/>
      <c r="X966" s="136"/>
      <c r="Y966" s="136"/>
      <c r="Z966" s="136"/>
      <c r="AA966" s="136"/>
      <c r="AB966" s="136"/>
      <c r="AC966" s="136"/>
      <c r="AD966" s="136"/>
      <c r="AE966" s="136"/>
      <c r="AF966" s="133"/>
      <c r="AG966" s="133"/>
    </row>
    <row r="967" spans="1:33" x14ac:dyDescent="0.2">
      <c r="A967" s="132"/>
      <c r="B967" s="135"/>
      <c r="C967" s="133"/>
      <c r="D967" s="133"/>
      <c r="E967" s="133"/>
      <c r="F967" s="133"/>
      <c r="G967" s="133"/>
      <c r="H967" s="133"/>
      <c r="I967" s="133"/>
      <c r="J967" s="133"/>
      <c r="K967" s="134"/>
      <c r="L967" s="134"/>
      <c r="M967" s="132"/>
      <c r="N967" s="132"/>
      <c r="O967" s="132"/>
      <c r="P967" s="135"/>
      <c r="Q967" s="135"/>
      <c r="R967" s="135"/>
      <c r="S967" s="135"/>
      <c r="T967" s="136"/>
      <c r="U967" s="136"/>
      <c r="V967" s="136"/>
      <c r="W967" s="136"/>
      <c r="X967" s="136"/>
      <c r="Y967" s="136"/>
      <c r="Z967" s="136"/>
      <c r="AA967" s="136"/>
      <c r="AB967" s="136"/>
      <c r="AC967" s="136"/>
      <c r="AD967" s="136"/>
      <c r="AE967" s="136"/>
      <c r="AF967" s="133"/>
      <c r="AG967" s="133"/>
    </row>
    <row r="968" spans="1:33" x14ac:dyDescent="0.2">
      <c r="A968" s="132"/>
      <c r="B968" s="135"/>
      <c r="C968" s="133"/>
      <c r="D968" s="133"/>
      <c r="E968" s="133"/>
      <c r="F968" s="133"/>
      <c r="G968" s="133"/>
      <c r="H968" s="133"/>
      <c r="I968" s="133"/>
      <c r="J968" s="133"/>
      <c r="K968" s="134"/>
      <c r="L968" s="134"/>
      <c r="M968" s="132"/>
      <c r="N968" s="132"/>
      <c r="O968" s="132"/>
      <c r="P968" s="135"/>
      <c r="Q968" s="135"/>
      <c r="R968" s="135"/>
      <c r="S968" s="135"/>
      <c r="T968" s="136"/>
      <c r="U968" s="136"/>
      <c r="V968" s="136"/>
      <c r="W968" s="136"/>
      <c r="X968" s="136"/>
      <c r="Y968" s="136"/>
      <c r="Z968" s="136"/>
      <c r="AA968" s="136"/>
      <c r="AB968" s="136"/>
      <c r="AC968" s="136"/>
      <c r="AD968" s="136"/>
      <c r="AE968" s="136"/>
      <c r="AF968" s="133"/>
      <c r="AG968" s="133"/>
    </row>
    <row r="969" spans="1:33" x14ac:dyDescent="0.2">
      <c r="A969" s="132"/>
      <c r="B969" s="135"/>
      <c r="C969" s="133"/>
      <c r="D969" s="133"/>
      <c r="E969" s="133"/>
      <c r="F969" s="133"/>
      <c r="G969" s="133"/>
      <c r="H969" s="133"/>
      <c r="I969" s="133"/>
      <c r="J969" s="133"/>
      <c r="K969" s="134"/>
      <c r="L969" s="134"/>
      <c r="M969" s="132"/>
      <c r="N969" s="132"/>
      <c r="O969" s="132"/>
      <c r="P969" s="135"/>
      <c r="Q969" s="135"/>
      <c r="R969" s="135"/>
      <c r="S969" s="135"/>
      <c r="T969" s="136"/>
      <c r="U969" s="136"/>
      <c r="V969" s="136"/>
      <c r="W969" s="136"/>
      <c r="X969" s="136"/>
      <c r="Y969" s="136"/>
      <c r="Z969" s="136"/>
      <c r="AA969" s="136"/>
      <c r="AB969" s="136"/>
      <c r="AC969" s="136"/>
      <c r="AD969" s="136"/>
      <c r="AE969" s="136"/>
      <c r="AF969" s="133"/>
      <c r="AG969" s="133"/>
    </row>
    <row r="970" spans="1:33" x14ac:dyDescent="0.2">
      <c r="A970" s="132"/>
      <c r="B970" s="135"/>
      <c r="C970" s="133"/>
      <c r="D970" s="133"/>
      <c r="E970" s="133"/>
      <c r="F970" s="133"/>
      <c r="G970" s="133"/>
      <c r="H970" s="133"/>
      <c r="I970" s="133"/>
      <c r="J970" s="133"/>
      <c r="K970" s="134"/>
      <c r="L970" s="134"/>
      <c r="M970" s="132"/>
      <c r="N970" s="132"/>
      <c r="O970" s="132"/>
      <c r="P970" s="135"/>
      <c r="Q970" s="135"/>
      <c r="R970" s="135"/>
      <c r="S970" s="135"/>
      <c r="T970" s="136"/>
      <c r="U970" s="136"/>
      <c r="V970" s="136"/>
      <c r="W970" s="136"/>
      <c r="X970" s="136"/>
      <c r="Y970" s="136"/>
      <c r="Z970" s="136"/>
      <c r="AA970" s="136"/>
      <c r="AB970" s="136"/>
      <c r="AC970" s="136"/>
      <c r="AD970" s="136"/>
      <c r="AE970" s="136"/>
      <c r="AF970" s="133"/>
      <c r="AG970" s="133"/>
    </row>
    <row r="971" spans="1:33" x14ac:dyDescent="0.2">
      <c r="A971" s="132"/>
      <c r="B971" s="135"/>
      <c r="C971" s="133"/>
      <c r="D971" s="133"/>
      <c r="E971" s="133"/>
      <c r="F971" s="133"/>
      <c r="G971" s="133"/>
      <c r="H971" s="133"/>
      <c r="I971" s="133"/>
      <c r="J971" s="133"/>
      <c r="K971" s="134"/>
      <c r="L971" s="134"/>
      <c r="M971" s="132"/>
      <c r="N971" s="132"/>
      <c r="O971" s="132"/>
      <c r="P971" s="135"/>
      <c r="Q971" s="135"/>
      <c r="R971" s="135"/>
      <c r="S971" s="135"/>
      <c r="T971" s="136"/>
      <c r="U971" s="136"/>
      <c r="V971" s="136"/>
      <c r="W971" s="136"/>
      <c r="X971" s="136"/>
      <c r="Y971" s="136"/>
      <c r="Z971" s="136"/>
      <c r="AA971" s="136"/>
      <c r="AB971" s="136"/>
      <c r="AC971" s="136"/>
      <c r="AD971" s="136"/>
      <c r="AE971" s="136"/>
      <c r="AF971" s="133"/>
      <c r="AG971" s="133"/>
    </row>
    <row r="972" spans="1:33" x14ac:dyDescent="0.2">
      <c r="A972" s="132"/>
      <c r="B972" s="135"/>
      <c r="C972" s="133"/>
      <c r="D972" s="133"/>
      <c r="E972" s="133"/>
      <c r="F972" s="133"/>
      <c r="G972" s="133"/>
      <c r="H972" s="133"/>
      <c r="I972" s="133"/>
      <c r="J972" s="133"/>
      <c r="K972" s="134"/>
      <c r="L972" s="134"/>
      <c r="M972" s="132"/>
      <c r="N972" s="132"/>
      <c r="O972" s="132"/>
      <c r="P972" s="135"/>
      <c r="Q972" s="135"/>
      <c r="R972" s="135"/>
      <c r="S972" s="135"/>
      <c r="T972" s="136"/>
      <c r="U972" s="136"/>
      <c r="V972" s="136"/>
      <c r="W972" s="136"/>
      <c r="X972" s="136"/>
      <c r="Y972" s="136"/>
      <c r="Z972" s="136"/>
      <c r="AA972" s="136"/>
      <c r="AB972" s="136"/>
      <c r="AC972" s="136"/>
      <c r="AD972" s="136"/>
      <c r="AE972" s="136"/>
      <c r="AF972" s="133"/>
      <c r="AG972" s="133"/>
    </row>
    <row r="973" spans="1:33" x14ac:dyDescent="0.2">
      <c r="A973" s="132"/>
      <c r="B973" s="135"/>
      <c r="C973" s="133"/>
      <c r="D973" s="133"/>
      <c r="E973" s="133"/>
      <c r="F973" s="133"/>
      <c r="G973" s="133"/>
      <c r="H973" s="133"/>
      <c r="I973" s="133"/>
      <c r="J973" s="133"/>
      <c r="K973" s="134"/>
      <c r="L973" s="134"/>
      <c r="M973" s="132"/>
      <c r="N973" s="132"/>
      <c r="O973" s="132"/>
      <c r="P973" s="135"/>
      <c r="Q973" s="135"/>
      <c r="R973" s="135"/>
      <c r="S973" s="135"/>
      <c r="T973" s="136"/>
      <c r="U973" s="136"/>
      <c r="V973" s="136"/>
      <c r="W973" s="136"/>
      <c r="X973" s="136"/>
      <c r="Y973" s="136"/>
      <c r="Z973" s="136"/>
      <c r="AA973" s="136"/>
      <c r="AB973" s="136"/>
      <c r="AC973" s="136"/>
      <c r="AD973" s="136"/>
      <c r="AE973" s="136"/>
      <c r="AF973" s="133"/>
      <c r="AG973" s="133"/>
    </row>
    <row r="974" spans="1:33" x14ac:dyDescent="0.2">
      <c r="A974" s="132"/>
      <c r="B974" s="135"/>
      <c r="C974" s="133"/>
      <c r="D974" s="133"/>
      <c r="E974" s="133"/>
      <c r="F974" s="133"/>
      <c r="G974" s="133"/>
      <c r="H974" s="133"/>
      <c r="I974" s="133"/>
      <c r="J974" s="133"/>
      <c r="K974" s="134"/>
      <c r="L974" s="134"/>
      <c r="M974" s="132"/>
      <c r="N974" s="132"/>
      <c r="O974" s="132"/>
      <c r="P974" s="135"/>
      <c r="Q974" s="135"/>
      <c r="R974" s="135"/>
      <c r="S974" s="135"/>
      <c r="T974" s="136"/>
      <c r="U974" s="136"/>
      <c r="V974" s="136"/>
      <c r="W974" s="136"/>
      <c r="X974" s="136"/>
      <c r="Y974" s="136"/>
      <c r="Z974" s="136"/>
      <c r="AA974" s="136"/>
      <c r="AB974" s="136"/>
      <c r="AC974" s="136"/>
      <c r="AD974" s="136"/>
      <c r="AE974" s="136"/>
      <c r="AF974" s="133"/>
      <c r="AG974" s="133"/>
    </row>
    <row r="975" spans="1:33" x14ac:dyDescent="0.2">
      <c r="A975" s="132"/>
      <c r="B975" s="135"/>
      <c r="C975" s="133"/>
      <c r="D975" s="133"/>
      <c r="E975" s="133"/>
      <c r="F975" s="133"/>
      <c r="G975" s="133"/>
      <c r="H975" s="133"/>
      <c r="I975" s="133"/>
      <c r="J975" s="133"/>
      <c r="K975" s="134"/>
      <c r="L975" s="134"/>
      <c r="M975" s="132"/>
      <c r="N975" s="132"/>
      <c r="O975" s="132"/>
      <c r="P975" s="135"/>
      <c r="Q975" s="135"/>
      <c r="R975" s="135"/>
      <c r="S975" s="135"/>
      <c r="T975" s="136"/>
      <c r="U975" s="136"/>
      <c r="V975" s="136"/>
      <c r="W975" s="136"/>
      <c r="X975" s="136"/>
      <c r="Y975" s="136"/>
      <c r="Z975" s="136"/>
      <c r="AA975" s="136"/>
      <c r="AB975" s="136"/>
      <c r="AC975" s="136"/>
      <c r="AD975" s="136"/>
      <c r="AE975" s="136"/>
      <c r="AF975" s="133"/>
      <c r="AG975" s="133"/>
    </row>
    <row r="976" spans="1:33" x14ac:dyDescent="0.2">
      <c r="A976" s="132"/>
      <c r="B976" s="135"/>
      <c r="C976" s="133"/>
      <c r="D976" s="133"/>
      <c r="E976" s="133"/>
      <c r="F976" s="133"/>
      <c r="G976" s="133"/>
      <c r="H976" s="133"/>
      <c r="I976" s="133"/>
      <c r="J976" s="133"/>
      <c r="K976" s="134"/>
      <c r="L976" s="134"/>
      <c r="M976" s="132"/>
      <c r="N976" s="132"/>
      <c r="O976" s="132"/>
      <c r="P976" s="135"/>
      <c r="Q976" s="135"/>
      <c r="R976" s="135"/>
      <c r="S976" s="135"/>
      <c r="T976" s="136"/>
      <c r="U976" s="136"/>
      <c r="V976" s="136"/>
      <c r="W976" s="136"/>
      <c r="X976" s="136"/>
      <c r="Y976" s="136"/>
      <c r="Z976" s="136"/>
      <c r="AA976" s="136"/>
      <c r="AB976" s="136"/>
      <c r="AC976" s="136"/>
      <c r="AD976" s="136"/>
      <c r="AE976" s="136"/>
      <c r="AF976" s="133"/>
      <c r="AG976" s="133"/>
    </row>
    <row r="977" spans="1:33" x14ac:dyDescent="0.2">
      <c r="A977" s="132"/>
      <c r="B977" s="135"/>
      <c r="C977" s="133"/>
      <c r="D977" s="133"/>
      <c r="E977" s="133"/>
      <c r="F977" s="133"/>
      <c r="G977" s="133"/>
      <c r="H977" s="133"/>
      <c r="I977" s="133"/>
      <c r="J977" s="133"/>
      <c r="K977" s="134"/>
      <c r="L977" s="134"/>
      <c r="M977" s="132"/>
      <c r="N977" s="132"/>
      <c r="O977" s="132"/>
      <c r="P977" s="135"/>
      <c r="Q977" s="135"/>
      <c r="R977" s="135"/>
      <c r="S977" s="135"/>
      <c r="T977" s="136"/>
      <c r="U977" s="136"/>
      <c r="V977" s="136"/>
      <c r="W977" s="136"/>
      <c r="X977" s="136"/>
      <c r="Y977" s="136"/>
      <c r="Z977" s="136"/>
      <c r="AA977" s="136"/>
      <c r="AB977" s="136"/>
      <c r="AC977" s="136"/>
      <c r="AD977" s="136"/>
      <c r="AE977" s="136"/>
      <c r="AF977" s="133"/>
      <c r="AG977" s="133"/>
    </row>
    <row r="978" spans="1:33" x14ac:dyDescent="0.2">
      <c r="A978" s="132"/>
      <c r="B978" s="135"/>
      <c r="C978" s="133"/>
      <c r="D978" s="133"/>
      <c r="E978" s="133"/>
      <c r="F978" s="133"/>
      <c r="G978" s="133"/>
      <c r="H978" s="133"/>
      <c r="I978" s="133"/>
      <c r="J978" s="133"/>
      <c r="K978" s="134"/>
      <c r="L978" s="134"/>
      <c r="M978" s="132"/>
      <c r="N978" s="132"/>
      <c r="O978" s="132"/>
      <c r="P978" s="135"/>
      <c r="Q978" s="135"/>
      <c r="R978" s="135"/>
      <c r="S978" s="135"/>
      <c r="T978" s="136"/>
      <c r="U978" s="136"/>
      <c r="V978" s="136"/>
      <c r="W978" s="136"/>
      <c r="X978" s="136"/>
      <c r="Y978" s="136"/>
      <c r="Z978" s="136"/>
      <c r="AA978" s="136"/>
      <c r="AB978" s="136"/>
      <c r="AC978" s="136"/>
      <c r="AD978" s="136"/>
      <c r="AE978" s="136"/>
      <c r="AF978" s="133"/>
      <c r="AG978" s="133"/>
    </row>
    <row r="979" spans="1:33" x14ac:dyDescent="0.2">
      <c r="A979" s="132"/>
      <c r="B979" s="135"/>
      <c r="C979" s="133"/>
      <c r="D979" s="133"/>
      <c r="E979" s="133"/>
      <c r="F979" s="133"/>
      <c r="G979" s="133"/>
      <c r="H979" s="133"/>
      <c r="I979" s="133"/>
      <c r="J979" s="133"/>
      <c r="K979" s="134"/>
      <c r="L979" s="134"/>
      <c r="M979" s="132"/>
      <c r="N979" s="132"/>
      <c r="O979" s="132"/>
      <c r="P979" s="135"/>
      <c r="Q979" s="135"/>
      <c r="R979" s="135"/>
      <c r="S979" s="135"/>
      <c r="T979" s="136"/>
      <c r="U979" s="136"/>
      <c r="V979" s="136"/>
      <c r="W979" s="136"/>
      <c r="X979" s="136"/>
      <c r="Y979" s="136"/>
      <c r="Z979" s="136"/>
      <c r="AA979" s="136"/>
      <c r="AB979" s="136"/>
      <c r="AC979" s="136"/>
      <c r="AD979" s="136"/>
      <c r="AE979" s="136"/>
      <c r="AF979" s="133"/>
      <c r="AG979" s="133"/>
    </row>
    <row r="980" spans="1:33" x14ac:dyDescent="0.2">
      <c r="A980" s="132"/>
      <c r="B980" s="135"/>
      <c r="C980" s="133"/>
      <c r="D980" s="133"/>
      <c r="E980" s="133"/>
      <c r="F980" s="133"/>
      <c r="G980" s="133"/>
      <c r="H980" s="133"/>
      <c r="I980" s="133"/>
      <c r="J980" s="133"/>
      <c r="K980" s="134"/>
      <c r="L980" s="134"/>
      <c r="M980" s="132"/>
      <c r="N980" s="132"/>
      <c r="O980" s="132"/>
      <c r="P980" s="135"/>
      <c r="Q980" s="135"/>
      <c r="R980" s="135"/>
      <c r="S980" s="135"/>
      <c r="T980" s="136"/>
      <c r="U980" s="136"/>
      <c r="V980" s="136"/>
      <c r="W980" s="136"/>
      <c r="X980" s="136"/>
      <c r="Y980" s="136"/>
      <c r="Z980" s="136"/>
      <c r="AA980" s="136"/>
      <c r="AB980" s="136"/>
      <c r="AC980" s="136"/>
      <c r="AD980" s="136"/>
      <c r="AE980" s="136"/>
      <c r="AF980" s="133"/>
      <c r="AG980" s="133"/>
    </row>
    <row r="981" spans="1:33" x14ac:dyDescent="0.2">
      <c r="A981" s="132"/>
      <c r="B981" s="135"/>
      <c r="C981" s="133"/>
      <c r="D981" s="133"/>
      <c r="E981" s="133"/>
      <c r="F981" s="133"/>
      <c r="G981" s="133"/>
      <c r="H981" s="133"/>
      <c r="I981" s="133"/>
      <c r="J981" s="133"/>
      <c r="K981" s="134"/>
      <c r="L981" s="134"/>
      <c r="M981" s="132"/>
      <c r="N981" s="132"/>
      <c r="O981" s="132"/>
      <c r="P981" s="135"/>
      <c r="Q981" s="135"/>
      <c r="R981" s="135"/>
      <c r="S981" s="135"/>
      <c r="T981" s="136"/>
      <c r="U981" s="136"/>
      <c r="V981" s="136"/>
      <c r="W981" s="136"/>
      <c r="X981" s="136"/>
      <c r="Y981" s="136"/>
      <c r="Z981" s="136"/>
      <c r="AA981" s="136"/>
      <c r="AB981" s="136"/>
      <c r="AC981" s="136"/>
      <c r="AD981" s="136"/>
      <c r="AE981" s="136"/>
      <c r="AF981" s="133"/>
      <c r="AG981" s="133"/>
    </row>
    <row r="982" spans="1:33" x14ac:dyDescent="0.2">
      <c r="A982" s="132"/>
      <c r="B982" s="135"/>
      <c r="C982" s="133"/>
      <c r="D982" s="133"/>
      <c r="E982" s="133"/>
      <c r="F982" s="133"/>
      <c r="G982" s="133"/>
      <c r="H982" s="133"/>
      <c r="I982" s="133"/>
      <c r="J982" s="133"/>
      <c r="K982" s="134"/>
      <c r="L982" s="134"/>
      <c r="M982" s="132"/>
      <c r="N982" s="132"/>
      <c r="O982" s="132"/>
      <c r="P982" s="135"/>
      <c r="Q982" s="135"/>
      <c r="R982" s="135"/>
      <c r="S982" s="135"/>
      <c r="T982" s="136"/>
      <c r="U982" s="136"/>
      <c r="V982" s="136"/>
      <c r="W982" s="136"/>
      <c r="X982" s="136"/>
      <c r="Y982" s="136"/>
      <c r="Z982" s="136"/>
      <c r="AA982" s="136"/>
      <c r="AB982" s="136"/>
      <c r="AC982" s="136"/>
      <c r="AD982" s="136"/>
      <c r="AE982" s="136"/>
      <c r="AF982" s="133"/>
      <c r="AG982" s="133"/>
    </row>
  </sheetData>
  <autoFilter ref="A8:AF115" xr:uid="{00000000-0001-0000-0000-000000000000}"/>
  <mergeCells count="28">
    <mergeCell ref="A2:C5"/>
    <mergeCell ref="D2:AD5"/>
    <mergeCell ref="AE2:AF2"/>
    <mergeCell ref="AE3:AF3"/>
    <mergeCell ref="AE4:AF4"/>
    <mergeCell ref="AE5:AF5"/>
    <mergeCell ref="A108:A115"/>
    <mergeCell ref="A7:C7"/>
    <mergeCell ref="D7:AF7"/>
    <mergeCell ref="A9:A66"/>
    <mergeCell ref="B59:B62"/>
    <mergeCell ref="C59:C62"/>
    <mergeCell ref="A67:A82"/>
    <mergeCell ref="A83:A88"/>
    <mergeCell ref="A89:A94"/>
    <mergeCell ref="A95:A101"/>
    <mergeCell ref="A102:A105"/>
    <mergeCell ref="A106:A107"/>
    <mergeCell ref="A124:J124"/>
    <mergeCell ref="K124:U124"/>
    <mergeCell ref="V124:AF124"/>
    <mergeCell ref="A126:AF126"/>
    <mergeCell ref="A122:J122"/>
    <mergeCell ref="K122:U122"/>
    <mergeCell ref="V122:AF122"/>
    <mergeCell ref="A123:J123"/>
    <mergeCell ref="K123:U123"/>
    <mergeCell ref="V123:AF123"/>
  </mergeCells>
  <conditionalFormatting sqref="K77:K82">
    <cfRule type="containsText" dxfId="1" priority="1" operator="containsText" text="NO CUMPLE">
      <formula>NOT(ISERROR(SEARCH("NO CUMPLE",K77)))</formula>
    </cfRule>
    <cfRule type="containsText" dxfId="0" priority="2" operator="containsText" text="CUMPLE">
      <formula>NOT(ISERROR(SEARCH("CUMPLE",K77)))</formula>
    </cfRule>
  </conditionalFormatting>
  <pageMargins left="1" right="1" top="1" bottom="1"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8</vt:i4>
      </vt:variant>
    </vt:vector>
  </HeadingPairs>
  <TitlesOfParts>
    <vt:vector size="8" baseType="lpstr">
      <vt:lpstr>Listas</vt:lpstr>
      <vt:lpstr>Guía de Diligenciamiento</vt:lpstr>
      <vt:lpstr>1. Experiencia de Felicidad</vt:lpstr>
      <vt:lpstr>2. CoCreando con CIENCIA</vt:lpstr>
      <vt:lpstr>3. EducAcción</vt:lpstr>
      <vt:lpstr>4. Pensando en TIC</vt:lpstr>
      <vt:lpstr>5. Prosperando JUNTOS</vt:lpstr>
      <vt:lpstr>Metas Adicionales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dc:creator>
  <cp:lastModifiedBy>Ángela García</cp:lastModifiedBy>
  <dcterms:created xsi:type="dcterms:W3CDTF">2020-04-21T22:27:17Z</dcterms:created>
  <dcterms:modified xsi:type="dcterms:W3CDTF">2025-01-29T02:57:19Z</dcterms:modified>
</cp:coreProperties>
</file>